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://luminous/sites/RegA/GRA/2026/Shared Documents/03 - RFIs/LAB-NLH-012/"/>
    </mc:Choice>
  </mc:AlternateContent>
  <xr:revisionPtr revIDLastSave="0" documentId="13_ncr:20000001_{CCD3C33F-EF3D-4442-872B-8FA8C70413E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) Deficiency Summary" sheetId="7" r:id="rId1"/>
    <sheet name="ii) Deficiency Calculations" sheetId="6" r:id="rId2"/>
    <sheet name="iii) 8.54 % COS Revenue" sheetId="4" r:id="rId3"/>
    <sheet name="iv) Existing Revenue" sheetId="2" r:id="rId4"/>
    <sheet name="v) 2.25% Revenue" sheetId="5" r:id="rId5"/>
  </sheets>
  <externalReferences>
    <externalReference r:id="rId6"/>
  </externalReferences>
  <definedNames>
    <definedName name="AltkWhTable">[1]!Table8[#Data]</definedName>
    <definedName name="COTTable">[1]Trending!$A$39:$B$44</definedName>
    <definedName name="ForefitDiscTable">[1]Trending!$A$95:$B$132</definedName>
    <definedName name="Min3PhaseTable">[1]Trending!$A$53:$N$57</definedName>
    <definedName name="_xlnm.Print_Area" localSheetId="0">'i) Deficiency Summary'!$A$1:$E$10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0" i="6" l="1"/>
  <c r="C4" i="7" s="1"/>
  <c r="P164" i="6"/>
  <c r="P166" i="6" s="1"/>
  <c r="N162" i="6"/>
  <c r="N164" i="6" s="1"/>
  <c r="N166" i="6" s="1"/>
  <c r="O162" i="6"/>
  <c r="O164" i="6" s="1"/>
  <c r="O166" i="6" s="1"/>
  <c r="P162" i="6"/>
  <c r="Q162" i="6"/>
  <c r="Q164" i="6" s="1"/>
  <c r="Q166" i="6" s="1"/>
  <c r="R162" i="6"/>
  <c r="R164" i="6" s="1"/>
  <c r="R166" i="6" s="1"/>
  <c r="M162" i="6"/>
  <c r="M164" i="6" s="1"/>
  <c r="M166" i="6" s="1"/>
  <c r="G162" i="6"/>
  <c r="G164" i="6" s="1"/>
  <c r="D4" i="7"/>
  <c r="D5" i="7" s="1"/>
  <c r="D6" i="7" s="1"/>
  <c r="D7" i="7" s="1"/>
  <c r="H162" i="6"/>
  <c r="H164" i="6" s="1"/>
  <c r="H166" i="6" s="1"/>
  <c r="I162" i="6"/>
  <c r="I164" i="6" s="1"/>
  <c r="I166" i="6" s="1"/>
  <c r="J162" i="6"/>
  <c r="J164" i="6" s="1"/>
  <c r="J166" i="6" s="1"/>
  <c r="K162" i="6"/>
  <c r="K164" i="6" s="1"/>
  <c r="K166" i="6" s="1"/>
  <c r="L162" i="6"/>
  <c r="L164" i="6" s="1"/>
  <c r="L166" i="6" s="1"/>
  <c r="S162" i="6" l="1"/>
  <c r="C5" i="7" s="1"/>
  <c r="E5" i="7" s="1"/>
  <c r="S164" i="6"/>
  <c r="G166" i="6"/>
  <c r="S166" i="6" s="1"/>
  <c r="E4" i="7"/>
  <c r="U166" i="6" l="1"/>
  <c r="U164" i="6"/>
  <c r="U5" i="6"/>
  <c r="U6" i="6"/>
  <c r="U7" i="6"/>
  <c r="U8" i="6"/>
  <c r="U10" i="6"/>
  <c r="U11" i="6"/>
  <c r="U12" i="6"/>
  <c r="U13" i="6"/>
  <c r="U15" i="6"/>
  <c r="U18" i="6"/>
  <c r="U20" i="6"/>
  <c r="U21" i="6"/>
  <c r="U22" i="6"/>
  <c r="U23" i="6"/>
  <c r="U25" i="6"/>
  <c r="U26" i="6"/>
  <c r="U27" i="6"/>
  <c r="U28" i="6"/>
  <c r="U30" i="6"/>
  <c r="U33" i="6"/>
  <c r="U35" i="6"/>
  <c r="U36" i="6"/>
  <c r="U37" i="6"/>
  <c r="U38" i="6"/>
  <c r="U39" i="6"/>
  <c r="U40" i="6"/>
  <c r="U41" i="6"/>
  <c r="U42" i="6"/>
  <c r="U44" i="6"/>
  <c r="U45" i="6"/>
  <c r="U46" i="6"/>
  <c r="U47" i="6"/>
  <c r="U49" i="6"/>
  <c r="U50" i="6"/>
  <c r="U51" i="6"/>
  <c r="U52" i="6"/>
  <c r="U54" i="6"/>
  <c r="U57" i="6"/>
  <c r="U59" i="6"/>
  <c r="U60" i="6"/>
  <c r="U61" i="6"/>
  <c r="U62" i="6"/>
  <c r="U63" i="6"/>
  <c r="U64" i="6"/>
  <c r="U65" i="6"/>
  <c r="U66" i="6"/>
  <c r="U68" i="6"/>
  <c r="U69" i="6"/>
  <c r="U70" i="6"/>
  <c r="U71" i="6"/>
  <c r="U73" i="6"/>
  <c r="U74" i="6"/>
  <c r="U76" i="6"/>
  <c r="U77" i="6"/>
  <c r="U78" i="6"/>
  <c r="U79" i="6"/>
  <c r="U81" i="6"/>
  <c r="U82" i="6"/>
  <c r="U83" i="6"/>
  <c r="U84" i="6"/>
  <c r="U86" i="6"/>
  <c r="U87" i="6"/>
  <c r="U88" i="6"/>
  <c r="U89" i="6"/>
  <c r="U91" i="6"/>
  <c r="U92" i="6"/>
  <c r="U93" i="6"/>
  <c r="U95" i="6"/>
  <c r="U98" i="6"/>
  <c r="U100" i="6"/>
  <c r="U101" i="6"/>
  <c r="U102" i="6"/>
  <c r="U103" i="6"/>
  <c r="U104" i="6"/>
  <c r="U105" i="6"/>
  <c r="U106" i="6"/>
  <c r="U108" i="6"/>
  <c r="U109" i="6"/>
  <c r="U111" i="6"/>
  <c r="U112" i="6"/>
  <c r="U113" i="6"/>
  <c r="U114" i="6"/>
  <c r="U116" i="6"/>
  <c r="U117" i="6"/>
  <c r="U118" i="6"/>
  <c r="U119" i="6"/>
  <c r="U121" i="6"/>
  <c r="U122" i="6"/>
  <c r="U123" i="6"/>
  <c r="U124" i="6"/>
  <c r="U126" i="6"/>
  <c r="U127" i="6"/>
  <c r="U128" i="6"/>
  <c r="U130" i="6"/>
  <c r="U133" i="6"/>
  <c r="U135" i="6"/>
  <c r="U136" i="6"/>
  <c r="U137" i="6"/>
  <c r="U138" i="6"/>
  <c r="U139" i="6"/>
  <c r="U140" i="6"/>
  <c r="U141" i="6"/>
  <c r="U143" i="6"/>
  <c r="U144" i="6"/>
  <c r="U145" i="6"/>
  <c r="U146" i="6"/>
  <c r="U148" i="6"/>
  <c r="U149" i="6"/>
  <c r="U150" i="6"/>
  <c r="U152" i="6"/>
  <c r="U155" i="6"/>
  <c r="U156" i="6"/>
  <c r="U157" i="6"/>
  <c r="U159" i="6"/>
  <c r="S158" i="6"/>
  <c r="U158" i="6" s="1"/>
  <c r="S154" i="6"/>
  <c r="U154" i="6" s="1"/>
  <c r="S153" i="6"/>
  <c r="U153" i="6" s="1"/>
  <c r="S151" i="6"/>
  <c r="U151" i="6" s="1"/>
  <c r="S147" i="6"/>
  <c r="U147" i="6" s="1"/>
  <c r="S142" i="6"/>
  <c r="U142" i="6" s="1"/>
  <c r="S134" i="6"/>
  <c r="U134" i="6" s="1"/>
  <c r="S132" i="6"/>
  <c r="U132" i="6" s="1"/>
  <c r="S131" i="6"/>
  <c r="U131" i="6" s="1"/>
  <c r="S129" i="6"/>
  <c r="U129" i="6" s="1"/>
  <c r="S125" i="6"/>
  <c r="U125" i="6" s="1"/>
  <c r="S120" i="6"/>
  <c r="U120" i="6" s="1"/>
  <c r="S115" i="6"/>
  <c r="U115" i="6" s="1"/>
  <c r="S110" i="6"/>
  <c r="U110" i="6" s="1"/>
  <c r="S107" i="6"/>
  <c r="U107" i="6" s="1"/>
  <c r="S99" i="6"/>
  <c r="U99" i="6" s="1"/>
  <c r="S97" i="6"/>
  <c r="U97" i="6" s="1"/>
  <c r="S96" i="6"/>
  <c r="U96" i="6" s="1"/>
  <c r="S94" i="6"/>
  <c r="U94" i="6" s="1"/>
  <c r="S90" i="6"/>
  <c r="U90" i="6" s="1"/>
  <c r="S85" i="6"/>
  <c r="U85" i="6" s="1"/>
  <c r="S80" i="6"/>
  <c r="U80" i="6" s="1"/>
  <c r="S75" i="6"/>
  <c r="U75" i="6" s="1"/>
  <c r="S72" i="6"/>
  <c r="U72" i="6" s="1"/>
  <c r="S67" i="6"/>
  <c r="U67" i="6" s="1"/>
  <c r="S58" i="6"/>
  <c r="U58" i="6" s="1"/>
  <c r="S56" i="6"/>
  <c r="U56" i="6" s="1"/>
  <c r="S55" i="6"/>
  <c r="U55" i="6" s="1"/>
  <c r="S53" i="6"/>
  <c r="U53" i="6" s="1"/>
  <c r="S48" i="6"/>
  <c r="U48" i="6" s="1"/>
  <c r="S43" i="6"/>
  <c r="U43" i="6" s="1"/>
  <c r="S34" i="6"/>
  <c r="U34" i="6" s="1"/>
  <c r="S32" i="6"/>
  <c r="U32" i="6" s="1"/>
  <c r="S31" i="6"/>
  <c r="U31" i="6" s="1"/>
  <c r="S29" i="6"/>
  <c r="U29" i="6" s="1"/>
  <c r="S24" i="6"/>
  <c r="U24" i="6" s="1"/>
  <c r="S19" i="6"/>
  <c r="U19" i="6" s="1"/>
  <c r="S17" i="6"/>
  <c r="U17" i="6" s="1"/>
  <c r="S16" i="6"/>
  <c r="U16" i="6" s="1"/>
  <c r="S14" i="6"/>
  <c r="U14" i="6" s="1"/>
  <c r="S9" i="6"/>
  <c r="U9" i="6" s="1"/>
  <c r="S4" i="6"/>
  <c r="U4" i="6" s="1"/>
  <c r="C7" i="7" l="1"/>
  <c r="E7" i="7" s="1"/>
  <c r="C6" i="7"/>
  <c r="E6" i="7" s="1"/>
  <c r="U160" i="6"/>
  <c r="U162" i="6"/>
  <c r="E8" i="7" l="1"/>
</calcChain>
</file>

<file path=xl/sharedStrings.xml><?xml version="1.0" encoding="utf-8"?>
<sst xmlns="http://schemas.openxmlformats.org/spreadsheetml/2006/main" count="1388" uniqueCount="115">
  <si>
    <t>LI110</t>
  </si>
  <si>
    <t>LINT1.1</t>
  </si>
  <si>
    <t>Total Revenue</t>
  </si>
  <si>
    <t>LINT1.1A</t>
  </si>
  <si>
    <t xml:space="preserve">Basic </t>
  </si>
  <si>
    <t xml:space="preserve">   Customers</t>
  </si>
  <si>
    <t>LI1.2basic</t>
  </si>
  <si>
    <t xml:space="preserve">   Rate</t>
  </si>
  <si>
    <t xml:space="preserve">   Revenues</t>
  </si>
  <si>
    <t xml:space="preserve">Energy </t>
  </si>
  <si>
    <t xml:space="preserve">   kWhs</t>
  </si>
  <si>
    <t>LI1.2energy</t>
  </si>
  <si>
    <t>Discount</t>
  </si>
  <si>
    <t>Forfeit Discount</t>
  </si>
  <si>
    <t>LI112</t>
  </si>
  <si>
    <t>LI210</t>
  </si>
  <si>
    <t>LINT2.1</t>
  </si>
  <si>
    <t>2.1S</t>
  </si>
  <si>
    <t xml:space="preserve">   Customers Single</t>
  </si>
  <si>
    <t>2.1U</t>
  </si>
  <si>
    <t xml:space="preserve">   Customers Unmetered</t>
  </si>
  <si>
    <t>2.1T</t>
  </si>
  <si>
    <t xml:space="preserve">   Customers Three Phase</t>
  </si>
  <si>
    <t>LI2.1sSingle</t>
  </si>
  <si>
    <t xml:space="preserve">   Rate Single</t>
  </si>
  <si>
    <t>LI2.1uUnmetered</t>
  </si>
  <si>
    <t xml:space="preserve">   Rate Unmetered</t>
  </si>
  <si>
    <t>LI2.1tThree</t>
  </si>
  <si>
    <t xml:space="preserve">   Rate Three Phase</t>
  </si>
  <si>
    <t>Minimum Monthly Charge</t>
  </si>
  <si>
    <t xml:space="preserve">   Three Phase Customers</t>
  </si>
  <si>
    <t>LI2.2minimumthree</t>
  </si>
  <si>
    <t xml:space="preserve">   Rate </t>
  </si>
  <si>
    <t xml:space="preserve">   Revenues </t>
  </si>
  <si>
    <t>LI2.1energy</t>
  </si>
  <si>
    <t>LI220</t>
  </si>
  <si>
    <t>LINT2.2</t>
  </si>
  <si>
    <t>LINT2.2K</t>
  </si>
  <si>
    <t>2.2S</t>
  </si>
  <si>
    <t>2.2U</t>
  </si>
  <si>
    <t>2.2T</t>
  </si>
  <si>
    <t>LI2.2sSingle</t>
  </si>
  <si>
    <t>LI2.2uUnmetered</t>
  </si>
  <si>
    <t>LI2.2tThree</t>
  </si>
  <si>
    <t>Demand</t>
  </si>
  <si>
    <t xml:space="preserve">   Billing Demand</t>
  </si>
  <si>
    <t>LI2.2demand</t>
  </si>
  <si>
    <t xml:space="preserve">   Min Demand Units</t>
  </si>
  <si>
    <t>LI2.2minimum</t>
  </si>
  <si>
    <t xml:space="preserve">   Min Demand Revenue</t>
  </si>
  <si>
    <t>Energy</t>
  </si>
  <si>
    <t>LI2.2energy</t>
  </si>
  <si>
    <t>Maximum Monthly Charge</t>
  </si>
  <si>
    <t xml:space="preserve">   Maximum kWhs</t>
  </si>
  <si>
    <t>LI2.2maximum</t>
  </si>
  <si>
    <t xml:space="preserve">   Max mthly rate</t>
  </si>
  <si>
    <t xml:space="preserve">   Alternative Revenue</t>
  </si>
  <si>
    <t>Units</t>
  </si>
  <si>
    <t>LITransformerCreditSm</t>
  </si>
  <si>
    <t>Rate</t>
  </si>
  <si>
    <t>Xfmr Discount</t>
  </si>
  <si>
    <t>LI230</t>
  </si>
  <si>
    <t>LINT2.3</t>
  </si>
  <si>
    <t>LINT2.3K</t>
  </si>
  <si>
    <t xml:space="preserve">   Billing Demand kW</t>
  </si>
  <si>
    <t>LI2.3demand</t>
  </si>
  <si>
    <t>LI2.3minimum</t>
  </si>
  <si>
    <t xml:space="preserve">   kWhs </t>
  </si>
  <si>
    <t>LI2.3energy</t>
  </si>
  <si>
    <t>LI2.3maximum</t>
  </si>
  <si>
    <t>LI2.3minimumthree</t>
  </si>
  <si>
    <t>LITransformerCreditLg</t>
  </si>
  <si>
    <t>LI240</t>
  </si>
  <si>
    <t>LINT2.4</t>
  </si>
  <si>
    <t>LINT2.4K</t>
  </si>
  <si>
    <t>LI2.4demand</t>
  </si>
  <si>
    <t>LI2.4energy</t>
  </si>
  <si>
    <t>LI410</t>
  </si>
  <si>
    <t>LINT4.1</t>
  </si>
  <si>
    <t>4.11</t>
  </si>
  <si>
    <t>Street Light Revenue</t>
  </si>
  <si>
    <t>LABRADOR INT TOTAL</t>
  </si>
  <si>
    <t>Labrador Interconnected - COS Rates at 8.54%</t>
  </si>
  <si>
    <t>Labrador Interconnected - Existing Rates</t>
  </si>
  <si>
    <t>Labrador Interconnected - 2.25% Rates</t>
  </si>
  <si>
    <t>Labrador Interconnected Existing Rates from January 1, 2027 to June 30, 2027, 2.25% Rates from July 1, 2027 to December 31, 2027</t>
  </si>
  <si>
    <t>TOTAL</t>
  </si>
  <si>
    <t>TOTAL COS REVENUE</t>
  </si>
  <si>
    <t>VARIANCE</t>
  </si>
  <si>
    <t>DEFICENCY</t>
  </si>
  <si>
    <t>Existing Rates and 2.25%</t>
  </si>
  <si>
    <t>2.25% Increase last six Months</t>
  </si>
  <si>
    <t>2027 Projected Revenue</t>
  </si>
  <si>
    <t>2028 Projected Revenue</t>
  </si>
  <si>
    <t>2029 Projected Revenue</t>
  </si>
  <si>
    <t>2030 Projected Revenue</t>
  </si>
  <si>
    <t>2027 Cost of Service Revenue</t>
  </si>
  <si>
    <t>Variance</t>
  </si>
  <si>
    <t>% Increase</t>
  </si>
  <si>
    <t>Summary of Revenue Deficency Calculated from 2027 - 2030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</si>
  <si>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</si>
  <si>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</si>
  <si>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</si>
  <si>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</si>
  <si>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</si>
  <si>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</si>
  <si>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</si>
  <si>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</si>
  <si>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</si>
  <si>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</si>
  <si>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</si>
  <si>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</si>
  <si>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</si>
  <si>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Note: numbers may not add due to rounding</t>
  </si>
  <si>
    <t>Projected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</si>
</sst>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\(##,###\);##,###"/>
    <numFmt numFmtId="165" formatCode="&quot;$&quot;#,##0.00000_);\(&quot;$&quot;#,##0.00000\)"/>
    <numFmt numFmtId="166" formatCode="&quot;$&quot;#,##0"/>
    <numFmt numFmtId="167" formatCode="_(* #,##0_);_(* \(#,##0\);_(* &quot;-&quot;??_);_(@_)"/>
    <numFmt numFmtId="168" formatCode="&quot;$&quot;#,##0.000_);\(&quot;$&quot;#,##0.000\)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4878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39" fontId="5" fillId="2" borderId="0" xfId="3" applyNumberFormat="1" applyFont="1" applyFill="1"/>
    <xf numFmtId="39" fontId="5" fillId="2" borderId="1" xfId="3" applyNumberFormat="1" applyFont="1" applyFill="1" applyBorder="1"/>
    <xf numFmtId="39" fontId="6" fillId="0" borderId="0" xfId="3" applyNumberFormat="1" applyFont="1"/>
    <xf numFmtId="39" fontId="3" fillId="0" borderId="0" xfId="3" applyNumberFormat="1"/>
    <xf numFmtId="37" fontId="6" fillId="3" borderId="0" xfId="3" applyNumberFormat="1" applyFont="1" applyFill="1" applyAlignment="1">
      <alignment horizontal="left"/>
    </xf>
    <xf numFmtId="37" fontId="6" fillId="0" borderId="0" xfId="3" applyNumberFormat="1" applyFont="1" applyAlignment="1">
      <alignment horizontal="left"/>
    </xf>
    <xf numFmtId="39" fontId="7" fillId="0" borderId="0" xfId="3" applyNumberFormat="1" applyFont="1"/>
    <xf numFmtId="5" fontId="7" fillId="0" borderId="0" xfId="3" applyNumberFormat="1" applyFont="1"/>
    <xf numFmtId="5" fontId="5" fillId="4" borderId="2" xfId="3" applyNumberFormat="1" applyFont="1" applyFill="1" applyBorder="1"/>
    <xf numFmtId="39" fontId="3" fillId="3" borderId="0" xfId="3" applyNumberFormat="1" applyFill="1" applyAlignment="1">
      <alignment horizontal="left"/>
    </xf>
    <xf numFmtId="39" fontId="5" fillId="0" borderId="0" xfId="3" applyNumberFormat="1" applyFont="1"/>
    <xf numFmtId="5" fontId="5" fillId="0" borderId="0" xfId="3" applyNumberFormat="1" applyFont="1"/>
    <xf numFmtId="5" fontId="5" fillId="4" borderId="3" xfId="3" applyNumberFormat="1" applyFont="1" applyFill="1" applyBorder="1"/>
    <xf numFmtId="37" fontId="5" fillId="0" borderId="0" xfId="3" applyNumberFormat="1" applyFont="1"/>
    <xf numFmtId="164" fontId="5" fillId="0" borderId="0" xfId="3" applyNumberFormat="1" applyFont="1"/>
    <xf numFmtId="164" fontId="5" fillId="4" borderId="3" xfId="3" applyNumberFormat="1" applyFont="1" applyFill="1" applyBorder="1"/>
    <xf numFmtId="37" fontId="3" fillId="0" borderId="0" xfId="3" applyNumberFormat="1" applyAlignment="1">
      <alignment horizontal="left"/>
    </xf>
    <xf numFmtId="3" fontId="5" fillId="0" borderId="0" xfId="3" applyNumberFormat="1" applyFont="1"/>
    <xf numFmtId="7" fontId="7" fillId="0" borderId="0" xfId="3" applyNumberFormat="1" applyFont="1"/>
    <xf numFmtId="5" fontId="5" fillId="6" borderId="4" xfId="3" applyNumberFormat="1" applyFont="1" applyFill="1" applyBorder="1"/>
    <xf numFmtId="165" fontId="7" fillId="0" borderId="0" xfId="3" applyNumberFormat="1" applyFont="1"/>
    <xf numFmtId="166" fontId="5" fillId="6" borderId="4" xfId="3" applyNumberFormat="1" applyFont="1" applyFill="1" applyBorder="1"/>
    <xf numFmtId="37" fontId="3" fillId="7" borderId="0" xfId="3" applyNumberFormat="1" applyFill="1" applyAlignment="1">
      <alignment horizontal="left"/>
    </xf>
    <xf numFmtId="39" fontId="5" fillId="7" borderId="0" xfId="3" applyNumberFormat="1" applyFont="1" applyFill="1"/>
    <xf numFmtId="164" fontId="5" fillId="7" borderId="0" xfId="3" applyNumberFormat="1" applyFont="1" applyFill="1"/>
    <xf numFmtId="9" fontId="3" fillId="0" borderId="0" xfId="2" applyFont="1" applyFill="1" applyAlignment="1">
      <alignment horizontal="left"/>
    </xf>
    <xf numFmtId="3" fontId="3" fillId="0" borderId="0" xfId="3" applyNumberFormat="1"/>
    <xf numFmtId="7" fontId="7" fillId="0" borderId="6" xfId="3" applyNumberFormat="1" applyFont="1" applyBorder="1"/>
    <xf numFmtId="5" fontId="5" fillId="4" borderId="4" xfId="3" applyNumberFormat="1" applyFont="1" applyFill="1" applyBorder="1"/>
    <xf numFmtId="3" fontId="5" fillId="6" borderId="6" xfId="3" applyNumberFormat="1" applyFont="1" applyFill="1" applyBorder="1"/>
    <xf numFmtId="37" fontId="5" fillId="0" borderId="0" xfId="3" applyNumberFormat="1" applyFont="1" applyAlignment="1">
      <alignment horizontal="left"/>
    </xf>
    <xf numFmtId="168" fontId="7" fillId="0" borderId="0" xfId="3" applyNumberFormat="1" applyFont="1"/>
    <xf numFmtId="39" fontId="5" fillId="6" borderId="4" xfId="3" applyNumberFormat="1" applyFont="1" applyFill="1" applyBorder="1"/>
    <xf numFmtId="5" fontId="5" fillId="7" borderId="0" xfId="3" applyNumberFormat="1" applyFont="1" applyFill="1"/>
    <xf numFmtId="43" fontId="7" fillId="0" borderId="0" xfId="3" applyNumberFormat="1" applyFont="1"/>
    <xf numFmtId="37" fontId="6" fillId="7" borderId="0" xfId="3" applyNumberFormat="1" applyFont="1" applyFill="1" applyAlignment="1">
      <alignment horizontal="left"/>
    </xf>
    <xf numFmtId="39" fontId="7" fillId="7" borderId="0" xfId="3" applyNumberFormat="1" applyFont="1" applyFill="1"/>
    <xf numFmtId="43" fontId="7" fillId="7" borderId="0" xfId="3" applyNumberFormat="1" applyFont="1" applyFill="1"/>
    <xf numFmtId="43" fontId="5" fillId="4" borderId="3" xfId="3" applyNumberFormat="1" applyFont="1" applyFill="1" applyBorder="1"/>
    <xf numFmtId="39" fontId="6" fillId="5" borderId="0" xfId="3" applyNumberFormat="1" applyFont="1" applyFill="1"/>
    <xf numFmtId="37" fontId="6" fillId="5" borderId="0" xfId="3" applyNumberFormat="1" applyFont="1" applyFill="1" applyAlignment="1">
      <alignment horizontal="left"/>
    </xf>
    <xf numFmtId="39" fontId="7" fillId="5" borderId="0" xfId="3" applyNumberFormat="1" applyFont="1" applyFill="1"/>
    <xf numFmtId="43" fontId="7" fillId="5" borderId="7" xfId="3" applyNumberFormat="1" applyFont="1" applyFill="1" applyBorder="1"/>
    <xf numFmtId="43" fontId="7" fillId="5" borderId="8" xfId="3" applyNumberFormat="1" applyFont="1" applyFill="1" applyBorder="1"/>
    <xf numFmtId="167" fontId="5" fillId="0" borderId="5" xfId="1" applyNumberFormat="1" applyFont="1" applyFill="1" applyBorder="1"/>
    <xf numFmtId="5" fontId="5" fillId="8" borderId="2" xfId="3" applyNumberFormat="1" applyFont="1" applyFill="1" applyBorder="1"/>
    <xf numFmtId="5" fontId="5" fillId="8" borderId="3" xfId="3" applyNumberFormat="1" applyFont="1" applyFill="1" applyBorder="1"/>
    <xf numFmtId="164" fontId="5" fillId="8" borderId="3" xfId="3" applyNumberFormat="1" applyFont="1" applyFill="1" applyBorder="1"/>
    <xf numFmtId="5" fontId="5" fillId="8" borderId="4" xfId="3" applyNumberFormat="1" applyFont="1" applyFill="1" applyBorder="1"/>
    <xf numFmtId="43" fontId="5" fillId="8" borderId="3" xfId="3" applyNumberFormat="1" applyFont="1" applyFill="1" applyBorder="1"/>
    <xf numFmtId="0" fontId="0" fillId="8" borderId="0" xfId="0" applyFill="1" applyAlignment="1">
      <alignment horizontal="left"/>
    </xf>
    <xf numFmtId="0" fontId="0" fillId="8" borderId="0" xfId="0" applyFill="1"/>
    <xf numFmtId="43" fontId="7" fillId="9" borderId="7" xfId="3" applyNumberFormat="1" applyFont="1" applyFill="1" applyBorder="1"/>
    <xf numFmtId="37" fontId="6" fillId="9" borderId="7" xfId="3" applyNumberFormat="1" applyFont="1" applyFill="1" applyBorder="1" applyAlignment="1">
      <alignment horizontal="left"/>
    </xf>
    <xf numFmtId="39" fontId="7" fillId="9" borderId="7" xfId="3" applyNumberFormat="1" applyFont="1" applyFill="1" applyBorder="1"/>
    <xf numFmtId="43" fontId="7" fillId="10" borderId="7" xfId="3" applyNumberFormat="1" applyFont="1" applyFill="1" applyBorder="1"/>
    <xf numFmtId="43" fontId="7" fillId="11" borderId="7" xfId="3" applyNumberFormat="1" applyFont="1" applyFill="1" applyBorder="1"/>
    <xf numFmtId="1" fontId="6" fillId="9" borderId="7" xfId="3" applyNumberFormat="1" applyFont="1" applyFill="1" applyBorder="1"/>
    <xf numFmtId="1" fontId="0" fillId="0" borderId="0" xfId="0" applyNumberFormat="1"/>
    <xf numFmtId="43" fontId="0" fillId="0" borderId="0" xfId="0" applyNumberFormat="1"/>
    <xf numFmtId="43" fontId="0" fillId="0" borderId="7" xfId="0" applyNumberFormat="1" applyBorder="1"/>
    <xf numFmtId="10" fontId="0" fillId="0" borderId="0" xfId="2" applyNumberFormat="1" applyFont="1"/>
    <xf numFmtId="37" fontId="4" fillId="2" borderId="0" xfId="3" applyNumberFormat="1" applyFont="1" applyFill="1" applyAlignment="1">
      <alignment horizontal="left" vertical="center"/>
    </xf>
    <xf numFmtId="0" fontId="0" fillId="0" borderId="0" xfId="0" applyAlignment="1">
      <alignment horizontal="left"/>
    </xf>
    <xf numFmtId="37" fontId="4" fillId="2" borderId="0" xfId="3" applyNumberFormat="1" applyFont="1" applyFill="1" applyAlignment="1">
      <alignment horizontal="center" vertical="center"/>
    </xf>
    <xf numFmtId="0" fontId="0" fillId="0" borderId="0" xfId="0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</cellXfs>
  <cellStyles count="7">
    <cellStyle name="Comma" xfId="1" builtinId="3"/>
    <cellStyle name="Comma 2" xfId="6" xr:uid="{48824DDD-39CC-4550-A2EA-DEF49863D08E}"/>
    <cellStyle name="Normal" xfId="0" builtinId="0"/>
    <cellStyle name="Normal 2" xfId="4" xr:uid="{01C8A7C9-4792-4A73-A06A-7C520D620639}"/>
    <cellStyle name="Normal 2 2" xfId="3" xr:uid="{4B41E609-B873-48F4-AE2C-13CFBE7780D6}"/>
    <cellStyle name="Percent" xfId="2" builtinId="5"/>
    <cellStyle name="Percent 2" xfId="5" xr:uid="{664183AD-1305-4D53-B97D-A2D77FB220FB}"/>
  </cellStyles>
  <dxfs count="0"/>
  <tableStyles count="0" defaultTableStyle="TableStyleMedium2" defaultPivotStyle="PivotStyleLight16"/>
  <colors>
    <mruColors>
      <color rgb="FFF487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Regulatory%20Affairs\Rates%20Internal\6.%20Cost%20of%20Service\3.%202027%20GRA\1.Cost%20of%20Service\2027%20TY-%20June%202025%20Load%20Forecast\Rural%20Revenue%20Model%2027.xlsx" TargetMode="External"/><Relationship Id="rId1" Type="http://schemas.openxmlformats.org/officeDocument/2006/relationships/externalLinkPath" Target="file:///H:\Regulatory%20Affairs\Rates%20Internal\6.%20Cost%20of%20Service\3.%202027%20GRA\1.Cost%20of%20Service\2027%20TY-%20June%202025%20Load%20Forecast\Rural%20Revenue%20Model%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enue Summary w Increases (2)"/>
      <sheetName val="Instructions"/>
      <sheetName val="Cover"/>
      <sheetName val="Balancing"/>
      <sheetName val="Rev COS Output"/>
      <sheetName val="Upload File"/>
      <sheetName val="Summary"/>
      <sheetName val="RRA Variances"/>
      <sheetName val="Revenue Summary w Increases"/>
      <sheetName val="Revenue Summary Current Rates"/>
      <sheetName val="GL - SS"/>
      <sheetName val="High Level Rec"/>
      <sheetName val="Variances Before in SS"/>
      <sheetName val="Volume Effect"/>
      <sheetName val="Price Effect"/>
      <sheetName val="Deferred Diesel in TY"/>
      <sheetName val="RRA Summary"/>
      <sheetName val="RRA GRA Rates"/>
      <sheetName val="RRA Rev Prod"/>
      <sheetName val="Load Tables"/>
      <sheetName val="Customer Tables"/>
      <sheetName val="For. Discounts"/>
      <sheetName val="Streetlight Revenue"/>
      <sheetName val="ApplicationFees"/>
      <sheetName val="Det Rev Production Curr Rates"/>
      <sheetName val="1.2G Rev Calc"/>
      <sheetName val="RuralLoad"/>
      <sheetName val="RuralCustomers"/>
      <sheetName val="BudgetRates"/>
      <sheetName val="ForecastRates"/>
      <sheetName val="PreviousBudgetRates"/>
      <sheetName val="TYRates"/>
      <sheetName val="Trending"/>
      <sheetName val="Rural"/>
      <sheetName val="Municipal Tax"/>
      <sheetName val="Det Rev Production Curr Rat tes"/>
      <sheetName val="Demand Lost (for test)"/>
      <sheetName val="Budget Rates for Printing"/>
      <sheetName val="Trending Expanded"/>
      <sheetName val="Rural Revenue Model 27"/>
    </sheetNames>
    <sheetDataSet>
      <sheetData sheetId="0">
        <row r="34">
          <cell r="O34">
            <v>4479.4765067599164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">
          <cell r="E9">
            <v>7548734.5319534633</v>
          </cell>
        </row>
      </sheetData>
      <sheetData sheetId="7" refreshError="1"/>
      <sheetData sheetId="8">
        <row r="34">
          <cell r="I34">
            <v>13913.950673538462</v>
          </cell>
        </row>
      </sheetData>
      <sheetData sheetId="9">
        <row r="23">
          <cell r="I23">
            <v>12819.191702172897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>
        <row r="8">
          <cell r="A8" t="str">
            <v>LI220</v>
          </cell>
        </row>
        <row r="39">
          <cell r="A39" t="str">
            <v>II220</v>
          </cell>
          <cell r="B39">
            <v>4.4013129589006083E-3</v>
          </cell>
        </row>
        <row r="40">
          <cell r="A40" t="str">
            <v>II230</v>
          </cell>
          <cell r="B40">
            <v>0.13698385285865647</v>
          </cell>
        </row>
        <row r="41">
          <cell r="A41" t="str">
            <v>II240</v>
          </cell>
          <cell r="B41">
            <v>0.59533246712901444</v>
          </cell>
        </row>
        <row r="42">
          <cell r="A42" t="str">
            <v>LI220</v>
          </cell>
          <cell r="B42">
            <v>9.012311179860559E-3</v>
          </cell>
        </row>
        <row r="43">
          <cell r="A43" t="str">
            <v>LI230</v>
          </cell>
          <cell r="B43">
            <v>8.3143628262768943E-2</v>
          </cell>
        </row>
        <row r="44">
          <cell r="A44" t="str">
            <v>LI240</v>
          </cell>
          <cell r="B44">
            <v>0.80421601432850132</v>
          </cell>
        </row>
        <row r="53">
          <cell r="A53" t="str">
            <v>II220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LD220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LDD220</v>
          </cell>
          <cell r="B55">
            <v>1</v>
          </cell>
          <cell r="C55">
            <v>1</v>
          </cell>
          <cell r="D55">
            <v>1</v>
          </cell>
          <cell r="E55">
            <v>1</v>
          </cell>
          <cell r="F55">
            <v>1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1</v>
          </cell>
          <cell r="M55">
            <v>1</v>
          </cell>
          <cell r="N55">
            <v>7</v>
          </cell>
        </row>
        <row r="56">
          <cell r="A56" t="str">
            <v>LI220</v>
          </cell>
          <cell r="B56">
            <v>14</v>
          </cell>
          <cell r="C56">
            <v>12</v>
          </cell>
          <cell r="D56">
            <v>14</v>
          </cell>
          <cell r="E56">
            <v>14</v>
          </cell>
          <cell r="F56">
            <v>19</v>
          </cell>
          <cell r="G56">
            <v>19</v>
          </cell>
          <cell r="H56">
            <v>41</v>
          </cell>
          <cell r="I56">
            <v>54</v>
          </cell>
          <cell r="J56">
            <v>43</v>
          </cell>
          <cell r="K56">
            <v>27</v>
          </cell>
          <cell r="L56">
            <v>14</v>
          </cell>
          <cell r="M56">
            <v>12</v>
          </cell>
          <cell r="N56">
            <v>283</v>
          </cell>
        </row>
        <row r="57">
          <cell r="A57" t="str">
            <v>LL220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95">
          <cell r="A95" t="str">
            <v>ID220</v>
          </cell>
          <cell r="B95">
            <v>-0.96991031324781263</v>
          </cell>
        </row>
        <row r="96">
          <cell r="A96" t="str">
            <v>IDD120</v>
          </cell>
          <cell r="B96">
            <v>-0.35602592059897825</v>
          </cell>
        </row>
        <row r="97">
          <cell r="A97" t="str">
            <v>IDD123</v>
          </cell>
          <cell r="B97">
            <v>-4.8228236775529731E-2</v>
          </cell>
        </row>
        <row r="98">
          <cell r="A98" t="str">
            <v>IDD210</v>
          </cell>
          <cell r="B98">
            <v>-0.24718348284140479</v>
          </cell>
        </row>
        <row r="99">
          <cell r="A99" t="str">
            <v>IDD220</v>
          </cell>
          <cell r="B99">
            <v>-0.10718070065107256</v>
          </cell>
        </row>
        <row r="100">
          <cell r="A100" t="str">
            <v>IDG120</v>
          </cell>
          <cell r="B100">
            <v>-9.7681850418258109E-2</v>
          </cell>
        </row>
        <row r="101">
          <cell r="A101" t="str">
            <v>IDG210</v>
          </cell>
          <cell r="B101">
            <v>-1.2522075444439729</v>
          </cell>
        </row>
        <row r="102">
          <cell r="A102" t="str">
            <v>IDG220</v>
          </cell>
          <cell r="B102">
            <v>-0.56857200649006845</v>
          </cell>
        </row>
        <row r="103">
          <cell r="A103" t="str">
            <v>II110</v>
          </cell>
          <cell r="B103">
            <v>-0.43019475858648121</v>
          </cell>
        </row>
        <row r="104">
          <cell r="A104" t="str">
            <v>II112</v>
          </cell>
          <cell r="B104">
            <v>-0.42566193328690899</v>
          </cell>
        </row>
        <row r="105">
          <cell r="A105" t="str">
            <v>II130</v>
          </cell>
          <cell r="B105">
            <v>-7.7490880487149805E-2</v>
          </cell>
        </row>
        <row r="106">
          <cell r="A106" t="str">
            <v>II210</v>
          </cell>
          <cell r="B106">
            <v>-0.55137605810969692</v>
          </cell>
        </row>
        <row r="107">
          <cell r="A107" t="str">
            <v>II220</v>
          </cell>
          <cell r="B107">
            <v>-0.32787946980342059</v>
          </cell>
        </row>
        <row r="108">
          <cell r="A108" t="str">
            <v>II230</v>
          </cell>
          <cell r="B108">
            <v>-0.35320689356788587</v>
          </cell>
        </row>
        <row r="109">
          <cell r="A109" t="str">
            <v>II240</v>
          </cell>
          <cell r="B109">
            <v>-0.40221481845837226</v>
          </cell>
        </row>
        <row r="110">
          <cell r="A110" t="str">
            <v>II410</v>
          </cell>
          <cell r="B110">
            <v>0</v>
          </cell>
        </row>
        <row r="111">
          <cell r="A111" t="str">
            <v>LD210</v>
          </cell>
          <cell r="B111">
            <v>-2.0287045953656837</v>
          </cell>
        </row>
        <row r="112">
          <cell r="A112" t="str">
            <v>LD220</v>
          </cell>
          <cell r="B112">
            <v>-0.55776896547973831</v>
          </cell>
        </row>
        <row r="113">
          <cell r="A113" t="str">
            <v>LD230</v>
          </cell>
          <cell r="B113">
            <v>-0.7241418866833168</v>
          </cell>
        </row>
        <row r="114">
          <cell r="A114" t="str">
            <v>LD240</v>
          </cell>
          <cell r="B114">
            <v>-0.79558860027569744</v>
          </cell>
        </row>
        <row r="115">
          <cell r="A115" t="str">
            <v>LDD120</v>
          </cell>
          <cell r="B115">
            <v>-0.54597248527748754</v>
          </cell>
        </row>
        <row r="116">
          <cell r="A116" t="str">
            <v>LDD123</v>
          </cell>
          <cell r="B116">
            <v>-0.130933798802329</v>
          </cell>
        </row>
        <row r="117">
          <cell r="A117" t="str">
            <v>LDD210</v>
          </cell>
          <cell r="B117">
            <v>-0.37436543175335052</v>
          </cell>
        </row>
        <row r="118">
          <cell r="A118" t="str">
            <v>LDD220</v>
          </cell>
          <cell r="B118">
            <v>-0.24651576646322274</v>
          </cell>
        </row>
        <row r="119">
          <cell r="A119" t="str">
            <v>LDG120</v>
          </cell>
          <cell r="B119">
            <v>-0.43340531254990272</v>
          </cell>
        </row>
        <row r="120">
          <cell r="A120" t="str">
            <v>LDG210</v>
          </cell>
          <cell r="B120">
            <v>-0.23333452980203487</v>
          </cell>
        </row>
        <row r="121">
          <cell r="A121" t="str">
            <v>LDG220</v>
          </cell>
          <cell r="B121">
            <v>-0.29566012691310412</v>
          </cell>
        </row>
        <row r="122">
          <cell r="A122" t="str">
            <v>LI110</v>
          </cell>
          <cell r="B122">
            <v>-1.0918565897915846</v>
          </cell>
        </row>
        <row r="123">
          <cell r="A123" t="str">
            <v>LI112</v>
          </cell>
          <cell r="B123">
            <v>-0.48979860894259986</v>
          </cell>
        </row>
        <row r="124">
          <cell r="A124" t="str">
            <v>LI210</v>
          </cell>
          <cell r="B124">
            <v>-1.5562823969688184</v>
          </cell>
        </row>
        <row r="125">
          <cell r="A125" t="str">
            <v>LI220</v>
          </cell>
          <cell r="B125">
            <v>-1.1986539455427299</v>
          </cell>
        </row>
        <row r="126">
          <cell r="A126" t="str">
            <v>LI230</v>
          </cell>
          <cell r="B126">
            <v>-0.30558436898235969</v>
          </cell>
        </row>
        <row r="127">
          <cell r="A127" t="str">
            <v>LI240</v>
          </cell>
          <cell r="B127">
            <v>-0.47499373232087078</v>
          </cell>
        </row>
        <row r="128">
          <cell r="A128" t="str">
            <v>LL110</v>
          </cell>
          <cell r="B128">
            <v>-0.42735549098696457</v>
          </cell>
        </row>
        <row r="129">
          <cell r="A129" t="str">
            <v>LL112</v>
          </cell>
          <cell r="B129">
            <v>-0.42325899016700497</v>
          </cell>
        </row>
        <row r="130">
          <cell r="A130" t="str">
            <v>LL210</v>
          </cell>
          <cell r="B130">
            <v>-0.64250356467315528</v>
          </cell>
        </row>
        <row r="131">
          <cell r="A131" t="str">
            <v>LL220</v>
          </cell>
          <cell r="B131">
            <v>-0.37227374363775184</v>
          </cell>
        </row>
        <row r="132">
          <cell r="A132" t="str">
            <v>LL230</v>
          </cell>
          <cell r="B132">
            <v>-0.65917238506336917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2FBE-A3E1-4C90-A2FE-A938A925D776}">
  <dimension ref="A2:E10"/>
  <sheetViews>
    <sheetView tabSelected="1" zoomScaleNormal="100" workbookViewId="0">
      <selection activeCell="A9" sqref="A9"/>
    </sheetView>
  </sheetViews>
  <sheetFormatPr defaultRowHeight="14.4" x14ac:dyDescent="0.3"/>
  <cols>
    <col min="1" max="1" width="22.6640625" bestFit="1" customWidth="1"/>
    <col min="2" max="2" width="16.5546875" customWidth="1"/>
    <col min="3" max="3" width="18.88671875" customWidth="1"/>
    <col min="4" max="4" width="29.33203125" customWidth="1"/>
    <col min="5" max="5" width="17.21875" customWidth="1"/>
  </cols>
  <sheetData>
    <row r="2" spans="1:5" x14ac:dyDescent="0.3">
      <c r="A2" s="65" t="s">
        <v>99</v>
      </c>
      <c r="B2" s="65"/>
      <c r="C2" s="65"/>
      <c r="D2" s="65"/>
      <c r="E2" s="65"/>
    </row>
    <row r="3" spans="1:5" x14ac:dyDescent="0.3">
      <c r="B3" s="66" t="s">
        <v>98</v>
      </c>
      <c r="C3" s="66" t="s">
        <v>114</v>
      </c>
      <c r="D3" s="66" t="s">
        <v>96</v>
      </c>
      <c r="E3" s="66" t="s">
        <v>97</v>
      </c>
    </row>
    <row r="4" spans="1:5" x14ac:dyDescent="0.3">
      <c r="A4" t="s">
        <v>92</v>
      </c>
      <c r="C4" s="60">
        <f>'ii) Deficiency Calculations'!S160</f>
        <v>20701389.439814359</v>
      </c>
      <c r="D4" s="60">
        <f>'ii) Deficiency Calculations'!T160</f>
        <v>22229382.671400905</v>
      </c>
      <c r="E4" s="60">
        <f>C4-D4</f>
        <v>-1527993.2315865457</v>
      </c>
    </row>
    <row r="5" spans="1:5" x14ac:dyDescent="0.3">
      <c r="A5" t="s">
        <v>93</v>
      </c>
      <c r="B5" s="62">
        <v>2.2499999999999999E-2</v>
      </c>
      <c r="C5" s="60">
        <f>'ii) Deficiency Calculations'!S162</f>
        <v>21158134.961830266</v>
      </c>
      <c r="D5" s="60">
        <f>D4</f>
        <v>22229382.671400905</v>
      </c>
      <c r="E5" s="60">
        <f t="shared" ref="E5:E7" si="0">C5-D5</f>
        <v>-1071247.7095706388</v>
      </c>
    </row>
    <row r="6" spans="1:5" x14ac:dyDescent="0.3">
      <c r="A6" t="s">
        <v>94</v>
      </c>
      <c r="B6" s="62">
        <v>2.2499999999999999E-2</v>
      </c>
      <c r="C6" s="60">
        <f>'ii) Deficiency Calculations'!S164</f>
        <v>21625354.81847145</v>
      </c>
      <c r="D6" s="60">
        <f t="shared" ref="D6:D7" si="1">D5</f>
        <v>22229382.671400905</v>
      </c>
      <c r="E6" s="60">
        <f t="shared" si="0"/>
        <v>-604027.8529294543</v>
      </c>
    </row>
    <row r="7" spans="1:5" x14ac:dyDescent="0.3">
      <c r="A7" t="s">
        <v>95</v>
      </c>
      <c r="B7" s="62">
        <v>2.2499999999999999E-2</v>
      </c>
      <c r="C7" s="60">
        <f>'ii) Deficiency Calculations'!S166</f>
        <v>22103087.121887058</v>
      </c>
      <c r="D7" s="60">
        <f t="shared" si="1"/>
        <v>22229382.671400905</v>
      </c>
      <c r="E7" s="60">
        <f t="shared" si="0"/>
        <v>-126295.54951384664</v>
      </c>
    </row>
    <row r="8" spans="1:5" ht="15" thickBot="1" x14ac:dyDescent="0.35">
      <c r="E8" s="61">
        <f>SUM(E4:E7)</f>
        <v>-3329564.3436004855</v>
      </c>
    </row>
    <row r="10" spans="1:5" x14ac:dyDescent="0.3">
      <c r="A10" s="71" t="s">
        <v>113</v>
      </c>
    </row>
  </sheetData>
  <mergeCells count="1">
    <mergeCell ref="A2:E2"/>
  </mergeCells>
  <phoneticPr fontId="8" type="noConversion"/>
  <pageMargins left="0.7" right="0.7" top="0.75" bottom="0.75" header="0.3" footer="0.3"/>
  <pageSetup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C337-0745-4F53-BB15-5CBEAE38A110}">
  <dimension ref="A1:V170"/>
  <sheetViews>
    <sheetView workbookViewId="0">
      <selection activeCell="A14" sqref="A14"/>
    </sheetView>
  </sheetViews>
  <sheetFormatPr defaultRowHeight="14.4" x14ac:dyDescent="0.3"/>
  <cols>
    <col min="6" max="6" width="23.109375" bestFit="1" customWidth="1"/>
    <col min="7" max="7" width="12.88671875" bestFit="1" customWidth="1"/>
    <col min="8" max="8" width="13.5546875" customWidth="1"/>
    <col min="9" max="13" width="12.88671875" bestFit="1" customWidth="1"/>
    <col min="14" max="14" width="11.33203125" bestFit="1" customWidth="1"/>
    <col min="15" max="18" width="12.88671875" bestFit="1" customWidth="1"/>
    <col min="19" max="19" width="14" bestFit="1" customWidth="1"/>
    <col min="20" max="20" width="19.44140625" bestFit="1" customWidth="1"/>
    <col min="21" max="21" width="18.109375" customWidth="1"/>
  </cols>
  <sheetData>
    <row r="1" spans="1:21" s="69" customFormat="1" x14ac:dyDescent="0.3">
      <c r="G1" s="70" t="s">
        <v>100</v>
      </c>
      <c r="H1" s="70" t="s">
        <v>101</v>
      </c>
      <c r="I1" s="70" t="s">
        <v>102</v>
      </c>
      <c r="J1" s="70" t="s">
        <v>103</v>
      </c>
      <c r="K1" s="70" t="s">
        <v>104</v>
      </c>
      <c r="L1" s="70" t="s">
        <v>105</v>
      </c>
      <c r="M1" s="70" t="s">
        <v>106</v>
      </c>
      <c r="N1" s="70" t="s">
        <v>107</v>
      </c>
      <c r="O1" s="70" t="s">
        <v>108</v>
      </c>
      <c r="P1" s="70" t="s">
        <v>109</v>
      </c>
      <c r="Q1" s="70" t="s">
        <v>110</v>
      </c>
      <c r="R1" s="70" t="s">
        <v>111</v>
      </c>
      <c r="S1" s="70" t="s">
        <v>112</v>
      </c>
    </row>
    <row r="3" spans="1:21" x14ac:dyDescent="0.3">
      <c r="A3" s="63" t="s">
        <v>85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51" t="s">
        <v>86</v>
      </c>
      <c r="T3" s="52" t="s">
        <v>87</v>
      </c>
      <c r="U3" s="52" t="s">
        <v>88</v>
      </c>
    </row>
    <row r="4" spans="1:21" x14ac:dyDescent="0.3">
      <c r="A4" s="3" t="s">
        <v>0</v>
      </c>
      <c r="B4" s="3"/>
      <c r="C4" s="4" t="s">
        <v>0</v>
      </c>
      <c r="D4" s="5" t="s">
        <v>0</v>
      </c>
      <c r="E4" s="6" t="s">
        <v>1</v>
      </c>
      <c r="F4" s="7" t="s">
        <v>2</v>
      </c>
      <c r="G4" s="8">
        <v>12819.191702172897</v>
      </c>
      <c r="H4" s="8">
        <v>12596.413048217513</v>
      </c>
      <c r="I4" s="8">
        <v>10639.864924573514</v>
      </c>
      <c r="J4" s="8">
        <v>8747.9750864909711</v>
      </c>
      <c r="K4" s="8">
        <v>6892.705951374227</v>
      </c>
      <c r="L4" s="8">
        <v>5276.7983644958595</v>
      </c>
      <c r="M4" s="8">
        <v>4478.0626211602957</v>
      </c>
      <c r="N4" s="8">
        <v>4482.4763016772076</v>
      </c>
      <c r="O4" s="8">
        <v>5004.7180167273837</v>
      </c>
      <c r="P4" s="8">
        <v>6741.4517281733151</v>
      </c>
      <c r="Q4" s="8">
        <v>9306.7382618537231</v>
      </c>
      <c r="R4" s="8">
        <v>11633.884207175703</v>
      </c>
      <c r="S4" s="46">
        <f>SUM(G4:R4)</f>
        <v>98620.280214092607</v>
      </c>
      <c r="T4" s="46">
        <v>106061.03381460428</v>
      </c>
      <c r="U4" s="46">
        <f>S4-T4</f>
        <v>-7440.7536005116708</v>
      </c>
    </row>
    <row r="5" spans="1:21" x14ac:dyDescent="0.3">
      <c r="A5" s="3"/>
      <c r="B5" s="4"/>
      <c r="C5" s="4" t="s">
        <v>0</v>
      </c>
      <c r="D5" s="10">
        <v>1.1000000000000001</v>
      </c>
      <c r="E5" s="6" t="s">
        <v>3</v>
      </c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47"/>
      <c r="T5" s="47"/>
      <c r="U5" s="47">
        <f t="shared" ref="U5:U68" si="0">S5-T5</f>
        <v>0</v>
      </c>
    </row>
    <row r="6" spans="1:21" x14ac:dyDescent="0.3">
      <c r="A6" s="3"/>
      <c r="B6" s="4"/>
      <c r="C6" s="4" t="s">
        <v>0</v>
      </c>
      <c r="D6" s="10">
        <v>1.1000000000000001</v>
      </c>
      <c r="E6" s="6"/>
      <c r="F6" s="14" t="s">
        <v>4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48"/>
      <c r="T6" s="48"/>
      <c r="U6" s="48">
        <f t="shared" si="0"/>
        <v>0</v>
      </c>
    </row>
    <row r="7" spans="1:21" x14ac:dyDescent="0.3">
      <c r="A7" s="3"/>
      <c r="B7" s="4"/>
      <c r="C7" s="4" t="s">
        <v>0</v>
      </c>
      <c r="D7" s="10">
        <v>1.1000000000000001</v>
      </c>
      <c r="E7" s="17"/>
      <c r="F7" s="14" t="s">
        <v>5</v>
      </c>
      <c r="G7" s="18">
        <v>314</v>
      </c>
      <c r="H7" s="18">
        <v>314</v>
      </c>
      <c r="I7" s="18">
        <v>314</v>
      </c>
      <c r="J7" s="18">
        <v>314</v>
      </c>
      <c r="K7" s="18">
        <v>314</v>
      </c>
      <c r="L7" s="18">
        <v>314</v>
      </c>
      <c r="M7" s="18">
        <v>314</v>
      </c>
      <c r="N7" s="18">
        <v>314</v>
      </c>
      <c r="O7" s="18">
        <v>314</v>
      </c>
      <c r="P7" s="18">
        <v>314</v>
      </c>
      <c r="Q7" s="18">
        <v>314</v>
      </c>
      <c r="R7" s="18">
        <v>314</v>
      </c>
      <c r="S7" s="48"/>
      <c r="T7" s="48"/>
      <c r="U7" s="48">
        <f t="shared" si="0"/>
        <v>0</v>
      </c>
    </row>
    <row r="8" spans="1:21" x14ac:dyDescent="0.3">
      <c r="A8" s="3"/>
      <c r="B8" s="4" t="s">
        <v>6</v>
      </c>
      <c r="C8" s="4" t="s">
        <v>0</v>
      </c>
      <c r="D8" s="10">
        <v>1.1000000000000001</v>
      </c>
      <c r="E8" s="17"/>
      <c r="F8" s="14" t="s">
        <v>7</v>
      </c>
      <c r="G8" s="19">
        <v>6.87</v>
      </c>
      <c r="H8" s="19">
        <v>6.87</v>
      </c>
      <c r="I8" s="19">
        <v>6.87</v>
      </c>
      <c r="J8" s="19">
        <v>6.87</v>
      </c>
      <c r="K8" s="19">
        <v>6.87</v>
      </c>
      <c r="L8" s="19">
        <v>6.87</v>
      </c>
      <c r="M8" s="19">
        <v>7.02</v>
      </c>
      <c r="N8" s="19">
        <v>7.02</v>
      </c>
      <c r="O8" s="19">
        <v>7.02</v>
      </c>
      <c r="P8" s="19">
        <v>7.02</v>
      </c>
      <c r="Q8" s="19">
        <v>7.02</v>
      </c>
      <c r="R8" s="19">
        <v>7.02</v>
      </c>
      <c r="S8" s="48"/>
      <c r="T8" s="48"/>
      <c r="U8" s="48">
        <f t="shared" si="0"/>
        <v>0</v>
      </c>
    </row>
    <row r="9" spans="1:21" x14ac:dyDescent="0.3">
      <c r="A9" s="3"/>
      <c r="B9" s="4"/>
      <c r="C9" s="4" t="s">
        <v>0</v>
      </c>
      <c r="D9" s="10">
        <v>1.1000000000000001</v>
      </c>
      <c r="E9" s="17"/>
      <c r="F9" s="14" t="s">
        <v>8</v>
      </c>
      <c r="G9" s="20">
        <v>2157.1799999999998</v>
      </c>
      <c r="H9" s="20">
        <v>2157.1799999999998</v>
      </c>
      <c r="I9" s="20">
        <v>2157.1799999999998</v>
      </c>
      <c r="J9" s="20">
        <v>2157.1799999999998</v>
      </c>
      <c r="K9" s="20">
        <v>2157.1799999999998</v>
      </c>
      <c r="L9" s="20">
        <v>2157.1799999999998</v>
      </c>
      <c r="M9" s="20">
        <v>2204.2799999999997</v>
      </c>
      <c r="N9" s="20">
        <v>2204.2799999999997</v>
      </c>
      <c r="O9" s="20">
        <v>2204.2799999999997</v>
      </c>
      <c r="P9" s="20">
        <v>2204.2799999999997</v>
      </c>
      <c r="Q9" s="20">
        <v>2204.2799999999997</v>
      </c>
      <c r="R9" s="20">
        <v>2204.2799999999997</v>
      </c>
      <c r="S9" s="46">
        <f>SUM(G9:R9)</f>
        <v>26168.759999999995</v>
      </c>
      <c r="T9" s="46">
        <v>28109.279999999995</v>
      </c>
      <c r="U9" s="46">
        <f t="shared" si="0"/>
        <v>-1940.5200000000004</v>
      </c>
    </row>
    <row r="10" spans="1:21" x14ac:dyDescent="0.3">
      <c r="A10" s="3"/>
      <c r="B10" s="4"/>
      <c r="C10" s="4" t="s">
        <v>0</v>
      </c>
      <c r="D10" s="10">
        <v>1.1000000000000001</v>
      </c>
      <c r="E10" s="17"/>
      <c r="F10" s="1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47"/>
      <c r="T10" s="47"/>
      <c r="U10" s="47">
        <f t="shared" si="0"/>
        <v>0</v>
      </c>
    </row>
    <row r="11" spans="1:21" x14ac:dyDescent="0.3">
      <c r="A11" s="3"/>
      <c r="B11" s="4"/>
      <c r="C11" s="4" t="s">
        <v>0</v>
      </c>
      <c r="D11" s="10">
        <v>1.1000000000000001</v>
      </c>
      <c r="E11" s="17"/>
      <c r="F11" s="14" t="s">
        <v>9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48"/>
      <c r="T11" s="48"/>
      <c r="U11" s="48">
        <f t="shared" si="0"/>
        <v>0</v>
      </c>
    </row>
    <row r="12" spans="1:21" x14ac:dyDescent="0.3">
      <c r="A12" s="3"/>
      <c r="B12" s="4"/>
      <c r="C12" s="4" t="s">
        <v>0</v>
      </c>
      <c r="D12" s="10">
        <v>1.1000000000000001</v>
      </c>
      <c r="E12" s="17"/>
      <c r="F12" s="14" t="s">
        <v>10</v>
      </c>
      <c r="G12" s="18">
        <v>337488.05000000005</v>
      </c>
      <c r="H12" s="18">
        <v>330434.39999999997</v>
      </c>
      <c r="I12" s="18">
        <v>268485.89</v>
      </c>
      <c r="J12" s="18">
        <v>208584.60000000003</v>
      </c>
      <c r="K12" s="18">
        <v>149842.80000000002</v>
      </c>
      <c r="L12" s="18">
        <v>98679.7</v>
      </c>
      <c r="M12" s="18">
        <v>70313.83</v>
      </c>
      <c r="N12" s="18">
        <v>70450.5</v>
      </c>
      <c r="O12" s="18">
        <v>86621.759999999995</v>
      </c>
      <c r="P12" s="18">
        <v>140399.87</v>
      </c>
      <c r="Q12" s="18">
        <v>219834.19</v>
      </c>
      <c r="R12" s="18">
        <v>291894.46602780005</v>
      </c>
      <c r="S12" s="48"/>
      <c r="T12" s="48"/>
      <c r="U12" s="48">
        <f t="shared" si="0"/>
        <v>0</v>
      </c>
    </row>
    <row r="13" spans="1:21" x14ac:dyDescent="0.3">
      <c r="A13" s="3"/>
      <c r="B13" s="4" t="s">
        <v>11</v>
      </c>
      <c r="C13" s="4" t="s">
        <v>0</v>
      </c>
      <c r="D13" s="10">
        <v>1.1000000000000001</v>
      </c>
      <c r="E13" s="17"/>
      <c r="F13" s="14" t="s">
        <v>7</v>
      </c>
      <c r="G13" s="21">
        <v>3.1539999999999999E-2</v>
      </c>
      <c r="H13" s="21">
        <v>3.1539999999999999E-2</v>
      </c>
      <c r="I13" s="21">
        <v>3.1539999999999999E-2</v>
      </c>
      <c r="J13" s="21">
        <v>3.1539999999999999E-2</v>
      </c>
      <c r="K13" s="21">
        <v>3.1539999999999999E-2</v>
      </c>
      <c r="L13" s="21">
        <v>3.1539999999999999E-2</v>
      </c>
      <c r="M13" s="21">
        <v>3.2250000000000001E-2</v>
      </c>
      <c r="N13" s="21">
        <v>3.2250000000000001E-2</v>
      </c>
      <c r="O13" s="21">
        <v>3.2250000000000001E-2</v>
      </c>
      <c r="P13" s="21">
        <v>3.2250000000000001E-2</v>
      </c>
      <c r="Q13" s="21">
        <v>3.2250000000000001E-2</v>
      </c>
      <c r="R13" s="21">
        <v>3.2250000000000001E-2</v>
      </c>
      <c r="S13" s="48"/>
      <c r="T13" s="48"/>
      <c r="U13" s="48">
        <f t="shared" si="0"/>
        <v>0</v>
      </c>
    </row>
    <row r="14" spans="1:21" x14ac:dyDescent="0.3">
      <c r="A14" s="3"/>
      <c r="B14" s="4"/>
      <c r="C14" s="4" t="s">
        <v>0</v>
      </c>
      <c r="D14" s="10">
        <v>1.1000000000000001</v>
      </c>
      <c r="E14" s="17"/>
      <c r="F14" s="11" t="s">
        <v>8</v>
      </c>
      <c r="G14" s="20">
        <v>10644.373097000002</v>
      </c>
      <c r="H14" s="20">
        <v>10421.900975999999</v>
      </c>
      <c r="I14" s="20">
        <v>8468.0449705999999</v>
      </c>
      <c r="J14" s="20">
        <v>6578.7582840000005</v>
      </c>
      <c r="K14" s="20">
        <v>4726.0419120000006</v>
      </c>
      <c r="L14" s="20">
        <v>3112.3577379999997</v>
      </c>
      <c r="M14" s="20">
        <v>2267.6210175000001</v>
      </c>
      <c r="N14" s="20">
        <v>2272.0286249999999</v>
      </c>
      <c r="O14" s="20">
        <v>2793.5517599999998</v>
      </c>
      <c r="P14" s="20">
        <v>4527.8958075</v>
      </c>
      <c r="Q14" s="20">
        <v>7089.6526275000006</v>
      </c>
      <c r="R14" s="20">
        <v>9413.5965293965528</v>
      </c>
      <c r="S14" s="46">
        <f>SUM(G14:R14)</f>
        <v>72315.823344496559</v>
      </c>
      <c r="T14" s="46">
        <v>77805.81881783159</v>
      </c>
      <c r="U14" s="46">
        <f t="shared" si="0"/>
        <v>-5489.9954733350314</v>
      </c>
    </row>
    <row r="15" spans="1:21" x14ac:dyDescent="0.3">
      <c r="A15" s="3"/>
      <c r="B15" s="4"/>
      <c r="C15" s="4" t="s">
        <v>0</v>
      </c>
      <c r="D15" s="10">
        <v>1.1000000000000001</v>
      </c>
      <c r="E15" s="17"/>
      <c r="F15" s="11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48"/>
      <c r="T15" s="48"/>
      <c r="U15" s="48">
        <f t="shared" si="0"/>
        <v>0</v>
      </c>
    </row>
    <row r="16" spans="1:21" x14ac:dyDescent="0.3">
      <c r="A16" s="3"/>
      <c r="B16" s="4"/>
      <c r="C16" s="4" t="s">
        <v>0</v>
      </c>
      <c r="D16" s="10">
        <v>1.1000000000000001</v>
      </c>
      <c r="E16" s="17"/>
      <c r="F16" s="11" t="s">
        <v>12</v>
      </c>
      <c r="G16" s="20">
        <v>-192.02329645500001</v>
      </c>
      <c r="H16" s="20">
        <v>-188.68621463999997</v>
      </c>
      <c r="I16" s="20">
        <v>-159.37837455900001</v>
      </c>
      <c r="J16" s="20">
        <v>-131.03907426000001</v>
      </c>
      <c r="K16" s="20">
        <v>-103.24832868000001</v>
      </c>
      <c r="L16" s="20">
        <v>-79.043066069999981</v>
      </c>
      <c r="M16" s="20">
        <v>-67.078515262500005</v>
      </c>
      <c r="N16" s="20">
        <v>-67.144629374999994</v>
      </c>
      <c r="O16" s="20">
        <v>-74.967476399999981</v>
      </c>
      <c r="P16" s="20">
        <v>-100.98263711249999</v>
      </c>
      <c r="Q16" s="20">
        <v>-139.40898941250001</v>
      </c>
      <c r="R16" s="20">
        <v>-174.26814794094827</v>
      </c>
      <c r="S16" s="46">
        <f>SUM(G16:R16)</f>
        <v>-1477.2687501674482</v>
      </c>
      <c r="T16" s="46">
        <v>-1588.726482267474</v>
      </c>
      <c r="U16" s="46">
        <f t="shared" si="0"/>
        <v>111.45773210002585</v>
      </c>
    </row>
    <row r="17" spans="1:21" x14ac:dyDescent="0.3">
      <c r="A17" s="3"/>
      <c r="B17" s="4"/>
      <c r="C17" s="4" t="s">
        <v>0</v>
      </c>
      <c r="D17" s="10">
        <v>1.1000000000000001</v>
      </c>
      <c r="E17" s="17"/>
      <c r="F17" s="11" t="s">
        <v>13</v>
      </c>
      <c r="G17" s="22">
        <v>209.66190162789479</v>
      </c>
      <c r="H17" s="22">
        <v>206.01828685751335</v>
      </c>
      <c r="I17" s="22">
        <v>174.0183285325156</v>
      </c>
      <c r="J17" s="22">
        <v>143.07587675096983</v>
      </c>
      <c r="K17" s="22">
        <v>112.73236805422547</v>
      </c>
      <c r="L17" s="22">
        <v>86.303692565861084</v>
      </c>
      <c r="M17" s="22">
        <v>73.240118922796015</v>
      </c>
      <c r="N17" s="22">
        <v>73.312306052207347</v>
      </c>
      <c r="O17" s="22">
        <v>81.853733127385084</v>
      </c>
      <c r="P17" s="22">
        <v>110.25855778581534</v>
      </c>
      <c r="Q17" s="22">
        <v>152.21462376622338</v>
      </c>
      <c r="R17" s="22">
        <v>190.27582572009914</v>
      </c>
      <c r="S17" s="46">
        <f>SUM(G17:R17)</f>
        <v>1612.9656197635065</v>
      </c>
      <c r="T17" s="46">
        <v>1734.6614790401447</v>
      </c>
      <c r="U17" s="46">
        <f t="shared" si="0"/>
        <v>-121.6958592766382</v>
      </c>
    </row>
    <row r="18" spans="1:21" x14ac:dyDescent="0.3">
      <c r="A18" s="4"/>
      <c r="B18" s="4"/>
      <c r="C18" s="4"/>
      <c r="D18" s="23"/>
      <c r="E18" s="17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48"/>
      <c r="T18" s="48"/>
      <c r="U18" s="48">
        <f t="shared" si="0"/>
        <v>0</v>
      </c>
    </row>
    <row r="19" spans="1:21" x14ac:dyDescent="0.3">
      <c r="A19" s="3" t="s">
        <v>14</v>
      </c>
      <c r="B19" s="3"/>
      <c r="C19" s="4" t="s">
        <v>14</v>
      </c>
      <c r="D19" s="5" t="s">
        <v>14</v>
      </c>
      <c r="E19" s="6"/>
      <c r="F19" s="7" t="s">
        <v>2</v>
      </c>
      <c r="G19" s="8">
        <v>1520185.3320402538</v>
      </c>
      <c r="H19" s="8">
        <v>1439271.500892085</v>
      </c>
      <c r="I19" s="8">
        <v>1218265.491306447</v>
      </c>
      <c r="J19" s="8">
        <v>1005125.0026993441</v>
      </c>
      <c r="K19" s="8">
        <v>760028.57232425513</v>
      </c>
      <c r="L19" s="8">
        <v>556907.24202391284</v>
      </c>
      <c r="M19" s="8">
        <v>426660.95337308361</v>
      </c>
      <c r="N19" s="8">
        <v>408296.67354219279</v>
      </c>
      <c r="O19" s="8">
        <v>495029.14591257001</v>
      </c>
      <c r="P19" s="8">
        <v>738479.52311924065</v>
      </c>
      <c r="Q19" s="8">
        <v>1066854.1156492776</v>
      </c>
      <c r="R19" s="8">
        <v>1319046.2525339574</v>
      </c>
      <c r="S19" s="46">
        <f>SUM(G19:R19)</f>
        <v>10954149.805416621</v>
      </c>
      <c r="T19" s="46">
        <v>11782770.699298561</v>
      </c>
      <c r="U19" s="46">
        <f t="shared" si="0"/>
        <v>-828620.89388193935</v>
      </c>
    </row>
    <row r="20" spans="1:21" x14ac:dyDescent="0.3">
      <c r="A20" s="3"/>
      <c r="B20" s="4"/>
      <c r="C20" s="4" t="s">
        <v>14</v>
      </c>
      <c r="D20" s="10">
        <v>1.1200000000000001</v>
      </c>
      <c r="E20" s="17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47"/>
      <c r="T20" s="47"/>
      <c r="U20" s="47">
        <f t="shared" si="0"/>
        <v>0</v>
      </c>
    </row>
    <row r="21" spans="1:21" x14ac:dyDescent="0.3">
      <c r="A21" s="3"/>
      <c r="B21" s="4"/>
      <c r="C21" s="4" t="s">
        <v>14</v>
      </c>
      <c r="D21" s="10">
        <v>1.1200000000000001</v>
      </c>
      <c r="E21" s="17"/>
      <c r="F21" s="14" t="s">
        <v>4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48"/>
      <c r="T21" s="48"/>
      <c r="U21" s="48">
        <f t="shared" si="0"/>
        <v>0</v>
      </c>
    </row>
    <row r="22" spans="1:21" x14ac:dyDescent="0.3">
      <c r="A22" s="3"/>
      <c r="B22" s="4"/>
      <c r="C22" s="4" t="s">
        <v>14</v>
      </c>
      <c r="D22" s="10">
        <v>1.1200000000000001</v>
      </c>
      <c r="E22" s="17"/>
      <c r="F22" s="14" t="s">
        <v>5</v>
      </c>
      <c r="G22" s="18">
        <v>10106</v>
      </c>
      <c r="H22" s="18">
        <v>10106</v>
      </c>
      <c r="I22" s="18">
        <v>10106</v>
      </c>
      <c r="J22" s="18">
        <v>10106</v>
      </c>
      <c r="K22" s="18">
        <v>10106</v>
      </c>
      <c r="L22" s="18">
        <v>10106</v>
      </c>
      <c r="M22" s="18">
        <v>10106</v>
      </c>
      <c r="N22" s="18">
        <v>10106</v>
      </c>
      <c r="O22" s="18">
        <v>10106</v>
      </c>
      <c r="P22" s="18">
        <v>10106</v>
      </c>
      <c r="Q22" s="18">
        <v>10106</v>
      </c>
      <c r="R22" s="18">
        <v>10106</v>
      </c>
      <c r="S22" s="48"/>
      <c r="T22" s="48"/>
      <c r="U22" s="48">
        <f t="shared" si="0"/>
        <v>0</v>
      </c>
    </row>
    <row r="23" spans="1:21" x14ac:dyDescent="0.3">
      <c r="A23" s="3"/>
      <c r="B23" s="4" t="s">
        <v>6</v>
      </c>
      <c r="C23" s="4" t="s">
        <v>14</v>
      </c>
      <c r="D23" s="10">
        <v>1.1200000000000001</v>
      </c>
      <c r="E23" s="17"/>
      <c r="F23" s="14" t="s">
        <v>7</v>
      </c>
      <c r="G23" s="19">
        <v>6.87</v>
      </c>
      <c r="H23" s="19">
        <v>6.87</v>
      </c>
      <c r="I23" s="19">
        <v>6.87</v>
      </c>
      <c r="J23" s="19">
        <v>6.87</v>
      </c>
      <c r="K23" s="19">
        <v>6.87</v>
      </c>
      <c r="L23" s="19">
        <v>6.87</v>
      </c>
      <c r="M23" s="19">
        <v>7.02</v>
      </c>
      <c r="N23" s="19">
        <v>7.02</v>
      </c>
      <c r="O23" s="19">
        <v>7.02</v>
      </c>
      <c r="P23" s="19">
        <v>7.02</v>
      </c>
      <c r="Q23" s="19">
        <v>7.02</v>
      </c>
      <c r="R23" s="19">
        <v>7.02</v>
      </c>
      <c r="S23" s="48"/>
      <c r="T23" s="48"/>
      <c r="U23" s="48">
        <f t="shared" si="0"/>
        <v>0</v>
      </c>
    </row>
    <row r="24" spans="1:21" x14ac:dyDescent="0.3">
      <c r="A24" s="3"/>
      <c r="B24" s="4"/>
      <c r="C24" s="4" t="s">
        <v>14</v>
      </c>
      <c r="D24" s="10">
        <v>1.1200000000000001</v>
      </c>
      <c r="E24" s="17"/>
      <c r="F24" s="14" t="s">
        <v>8</v>
      </c>
      <c r="G24" s="20">
        <v>69428.22</v>
      </c>
      <c r="H24" s="20">
        <v>69428.22</v>
      </c>
      <c r="I24" s="20">
        <v>69428.22</v>
      </c>
      <c r="J24" s="20">
        <v>69428.22</v>
      </c>
      <c r="K24" s="20">
        <v>69428.22</v>
      </c>
      <c r="L24" s="20">
        <v>69428.22</v>
      </c>
      <c r="M24" s="20">
        <v>70944.12</v>
      </c>
      <c r="N24" s="20">
        <v>70944.12</v>
      </c>
      <c r="O24" s="20">
        <v>70944.12</v>
      </c>
      <c r="P24" s="20">
        <v>70944.12</v>
      </c>
      <c r="Q24" s="20">
        <v>70944.12</v>
      </c>
      <c r="R24" s="20">
        <v>70944.12</v>
      </c>
      <c r="S24" s="46">
        <f>SUM(G24:R24)</f>
        <v>842234.03999999992</v>
      </c>
      <c r="T24" s="46">
        <v>904689.12</v>
      </c>
      <c r="U24" s="46">
        <f t="shared" si="0"/>
        <v>-62455.080000000075</v>
      </c>
    </row>
    <row r="25" spans="1:21" x14ac:dyDescent="0.3">
      <c r="A25" s="3"/>
      <c r="B25" s="4"/>
      <c r="C25" s="4" t="s">
        <v>14</v>
      </c>
      <c r="D25" s="10">
        <v>1.1200000000000001</v>
      </c>
      <c r="E25" s="17"/>
      <c r="F25" s="14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47"/>
      <c r="T25" s="47"/>
      <c r="U25" s="47">
        <f t="shared" si="0"/>
        <v>0</v>
      </c>
    </row>
    <row r="26" spans="1:21" x14ac:dyDescent="0.3">
      <c r="A26" s="3"/>
      <c r="B26" s="4"/>
      <c r="C26" s="4" t="s">
        <v>14</v>
      </c>
      <c r="D26" s="10">
        <v>1.1200000000000001</v>
      </c>
      <c r="E26" s="17"/>
      <c r="F26" s="14" t="s">
        <v>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48"/>
      <c r="T26" s="48"/>
      <c r="U26" s="48">
        <f t="shared" si="0"/>
        <v>0</v>
      </c>
    </row>
    <row r="27" spans="1:21" x14ac:dyDescent="0.3">
      <c r="A27" s="3"/>
      <c r="B27" s="4"/>
      <c r="C27" s="4" t="s">
        <v>14</v>
      </c>
      <c r="D27" s="10">
        <v>1.1200000000000001</v>
      </c>
      <c r="E27" s="17"/>
      <c r="F27" s="14" t="s">
        <v>10</v>
      </c>
      <c r="G27" s="18">
        <v>46369081.93</v>
      </c>
      <c r="H27" s="18">
        <v>43783861.829999998</v>
      </c>
      <c r="I27" s="18">
        <v>36722656.469999999</v>
      </c>
      <c r="J27" s="18">
        <v>29912756.760000002</v>
      </c>
      <c r="K27" s="18">
        <v>22081855.550000001</v>
      </c>
      <c r="L27" s="18">
        <v>15592070.819999998</v>
      </c>
      <c r="M27" s="18">
        <v>11132008.07</v>
      </c>
      <c r="N27" s="18">
        <v>10558181.530000001</v>
      </c>
      <c r="O27" s="18">
        <v>13268301.119999999</v>
      </c>
      <c r="P27" s="18">
        <v>20875367.059999999</v>
      </c>
      <c r="Q27" s="18">
        <v>31136050.190000001</v>
      </c>
      <c r="R27" s="18">
        <v>39016268.889364168</v>
      </c>
      <c r="S27" s="48"/>
      <c r="T27" s="48"/>
      <c r="U27" s="48">
        <f t="shared" si="0"/>
        <v>0</v>
      </c>
    </row>
    <row r="28" spans="1:21" x14ac:dyDescent="0.3">
      <c r="A28" s="3"/>
      <c r="B28" s="4" t="s">
        <v>11</v>
      </c>
      <c r="C28" s="4" t="s">
        <v>14</v>
      </c>
      <c r="D28" s="10">
        <v>1.1200000000000001</v>
      </c>
      <c r="E28" s="17"/>
      <c r="F28" s="14" t="s">
        <v>7</v>
      </c>
      <c r="G28" s="21">
        <v>3.1539999999999999E-2</v>
      </c>
      <c r="H28" s="21">
        <v>3.1539999999999999E-2</v>
      </c>
      <c r="I28" s="21">
        <v>3.1539999999999999E-2</v>
      </c>
      <c r="J28" s="21">
        <v>3.1539999999999999E-2</v>
      </c>
      <c r="K28" s="21">
        <v>3.1539999999999999E-2</v>
      </c>
      <c r="L28" s="21">
        <v>3.1539999999999999E-2</v>
      </c>
      <c r="M28" s="21">
        <v>3.2250000000000001E-2</v>
      </c>
      <c r="N28" s="21">
        <v>3.2250000000000001E-2</v>
      </c>
      <c r="O28" s="21">
        <v>3.2250000000000001E-2</v>
      </c>
      <c r="P28" s="21">
        <v>3.2250000000000001E-2</v>
      </c>
      <c r="Q28" s="21">
        <v>3.2250000000000001E-2</v>
      </c>
      <c r="R28" s="21">
        <v>3.2250000000000001E-2</v>
      </c>
      <c r="S28" s="48"/>
      <c r="T28" s="48"/>
      <c r="U28" s="48">
        <f t="shared" si="0"/>
        <v>0</v>
      </c>
    </row>
    <row r="29" spans="1:21" x14ac:dyDescent="0.3">
      <c r="A29" s="3"/>
      <c r="B29" s="4"/>
      <c r="C29" s="4" t="s">
        <v>14</v>
      </c>
      <c r="D29" s="10">
        <v>1.1200000000000001</v>
      </c>
      <c r="E29" s="17"/>
      <c r="F29" s="11" t="s">
        <v>8</v>
      </c>
      <c r="G29" s="20">
        <v>1462480.8440721999</v>
      </c>
      <c r="H29" s="20">
        <v>1380943.0021181998</v>
      </c>
      <c r="I29" s="20">
        <v>1158232.5850638</v>
      </c>
      <c r="J29" s="20">
        <v>943448.34821039997</v>
      </c>
      <c r="K29" s="20">
        <v>696461.72404699994</v>
      </c>
      <c r="L29" s="20">
        <v>491773.91366279993</v>
      </c>
      <c r="M29" s="20">
        <v>359007.26025749999</v>
      </c>
      <c r="N29" s="20">
        <v>340501.35434250004</v>
      </c>
      <c r="O29" s="20">
        <v>427902.71111999999</v>
      </c>
      <c r="P29" s="20">
        <v>673230.58768499992</v>
      </c>
      <c r="Q29" s="20">
        <v>1004137.6186275</v>
      </c>
      <c r="R29" s="20">
        <v>1258274.6716819943</v>
      </c>
      <c r="S29" s="46">
        <f>SUM(G29:R29)</f>
        <v>10196394.620888894</v>
      </c>
      <c r="T29" s="46">
        <v>10968950.793308835</v>
      </c>
      <c r="U29" s="46">
        <f t="shared" si="0"/>
        <v>-772556.17241994105</v>
      </c>
    </row>
    <row r="30" spans="1:21" x14ac:dyDescent="0.3">
      <c r="A30" s="3"/>
      <c r="B30" s="4"/>
      <c r="C30" s="4" t="s">
        <v>14</v>
      </c>
      <c r="D30" s="10">
        <v>1.1200000000000001</v>
      </c>
      <c r="E30" s="17"/>
      <c r="F30" s="11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48"/>
      <c r="T30" s="48"/>
      <c r="U30" s="48">
        <f t="shared" si="0"/>
        <v>0</v>
      </c>
    </row>
    <row r="31" spans="1:21" x14ac:dyDescent="0.3">
      <c r="A31" s="3"/>
      <c r="B31" s="4"/>
      <c r="C31" s="4" t="s">
        <v>14</v>
      </c>
      <c r="D31" s="10">
        <v>1.1200000000000001</v>
      </c>
      <c r="E31" s="17"/>
      <c r="F31" s="11" t="s">
        <v>12</v>
      </c>
      <c r="G31" s="20">
        <v>-22978.635961082997</v>
      </c>
      <c r="H31" s="20">
        <v>-21755.568331772996</v>
      </c>
      <c r="I31" s="20">
        <v>-18414.912075957</v>
      </c>
      <c r="J31" s="20">
        <v>-15193.148523155998</v>
      </c>
      <c r="K31" s="20">
        <v>-11488.349160704998</v>
      </c>
      <c r="L31" s="20">
        <v>-8418.0320049419988</v>
      </c>
      <c r="M31" s="20">
        <v>-6449.2707038624994</v>
      </c>
      <c r="N31" s="20">
        <v>-6171.6821151375007</v>
      </c>
      <c r="O31" s="20">
        <v>-7482.7024667999995</v>
      </c>
      <c r="P31" s="20">
        <v>-11162.620615274998</v>
      </c>
      <c r="Q31" s="20">
        <v>-16126.226079412498</v>
      </c>
      <c r="R31" s="20">
        <v>-19938.281875229914</v>
      </c>
      <c r="S31" s="46">
        <f>SUM(G31:R31)</f>
        <v>-165579.42991333338</v>
      </c>
      <c r="T31" s="46">
        <v>-178104.59869963251</v>
      </c>
      <c r="U31" s="46">
        <f t="shared" si="0"/>
        <v>12525.168786299124</v>
      </c>
    </row>
    <row r="32" spans="1:21" x14ac:dyDescent="0.3">
      <c r="A32" s="3"/>
      <c r="B32" s="4"/>
      <c r="C32" s="4" t="s">
        <v>14</v>
      </c>
      <c r="D32" s="10">
        <v>1.1200000000000001</v>
      </c>
      <c r="E32" s="17"/>
      <c r="F32" s="11" t="s">
        <v>13</v>
      </c>
      <c r="G32" s="22">
        <v>11254.903929136854</v>
      </c>
      <c r="H32" s="22">
        <v>10655.847105658091</v>
      </c>
      <c r="I32" s="22">
        <v>9019.598318604023</v>
      </c>
      <c r="J32" s="22">
        <v>7441.5830121001236</v>
      </c>
      <c r="K32" s="22">
        <v>5626.9774379601931</v>
      </c>
      <c r="L32" s="22">
        <v>4123.1403660548758</v>
      </c>
      <c r="M32" s="22">
        <v>3158.8438194461141</v>
      </c>
      <c r="N32" s="22">
        <v>3022.8813148302702</v>
      </c>
      <c r="O32" s="22">
        <v>3665.0172593700004</v>
      </c>
      <c r="P32" s="22">
        <v>5467.4360495156825</v>
      </c>
      <c r="Q32" s="22">
        <v>7898.6031011901168</v>
      </c>
      <c r="R32" s="22">
        <v>9765.7427271930628</v>
      </c>
      <c r="S32" s="46">
        <f>SUM(G32:R32)</f>
        <v>81100.574441059405</v>
      </c>
      <c r="T32" s="46">
        <v>87235.384689359969</v>
      </c>
      <c r="U32" s="46">
        <f t="shared" si="0"/>
        <v>-6134.8102483005641</v>
      </c>
    </row>
    <row r="33" spans="1:21" x14ac:dyDescent="0.3">
      <c r="A33" s="4"/>
      <c r="B33" s="4"/>
      <c r="C33" s="4"/>
      <c r="D33" s="23"/>
      <c r="E33" s="17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48"/>
      <c r="T33" s="48"/>
      <c r="U33" s="48">
        <f t="shared" si="0"/>
        <v>0</v>
      </c>
    </row>
    <row r="34" spans="1:21" x14ac:dyDescent="0.3">
      <c r="A34" s="3" t="s">
        <v>15</v>
      </c>
      <c r="B34" s="3"/>
      <c r="C34" s="4" t="s">
        <v>15</v>
      </c>
      <c r="D34" s="5" t="s">
        <v>15</v>
      </c>
      <c r="E34" s="6" t="s">
        <v>16</v>
      </c>
      <c r="F34" s="7" t="s">
        <v>2</v>
      </c>
      <c r="G34" s="8">
        <v>32748.94859475371</v>
      </c>
      <c r="H34" s="8">
        <v>31773.666324711707</v>
      </c>
      <c r="I34" s="8">
        <v>28719.994092461118</v>
      </c>
      <c r="J34" s="8">
        <v>25525.203842083567</v>
      </c>
      <c r="K34" s="8">
        <v>21266.076425144362</v>
      </c>
      <c r="L34" s="8">
        <v>17727.58766643357</v>
      </c>
      <c r="M34" s="8">
        <v>15151.032441289566</v>
      </c>
      <c r="N34" s="8">
        <v>15553.261537818109</v>
      </c>
      <c r="O34" s="8">
        <v>16610.085699770323</v>
      </c>
      <c r="P34" s="8">
        <v>19982.574974499963</v>
      </c>
      <c r="Q34" s="8">
        <v>25427.252565465187</v>
      </c>
      <c r="R34" s="8">
        <v>30446.664289635031</v>
      </c>
      <c r="S34" s="46">
        <f>SUM(G34:R34)</f>
        <v>280932.3484540662</v>
      </c>
      <c r="T34" s="46">
        <v>302004.22810519021</v>
      </c>
      <c r="U34" s="46">
        <f t="shared" si="0"/>
        <v>-21071.879651124007</v>
      </c>
    </row>
    <row r="35" spans="1:21" x14ac:dyDescent="0.3">
      <c r="A35" s="3"/>
      <c r="B35" s="4"/>
      <c r="C35" s="4" t="s">
        <v>15</v>
      </c>
      <c r="D35" s="10">
        <v>2.1</v>
      </c>
      <c r="E35" s="17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47"/>
      <c r="T35" s="47"/>
      <c r="U35" s="47">
        <f t="shared" si="0"/>
        <v>0</v>
      </c>
    </row>
    <row r="36" spans="1:21" x14ac:dyDescent="0.3">
      <c r="A36" s="3"/>
      <c r="B36" s="4"/>
      <c r="C36" s="4" t="s">
        <v>15</v>
      </c>
      <c r="D36" s="10">
        <v>2.1</v>
      </c>
      <c r="E36" s="17"/>
      <c r="F36" s="14" t="s">
        <v>4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48"/>
      <c r="T36" s="48"/>
      <c r="U36" s="48">
        <f t="shared" si="0"/>
        <v>0</v>
      </c>
    </row>
    <row r="37" spans="1:21" x14ac:dyDescent="0.3">
      <c r="A37" s="3"/>
      <c r="B37" s="4"/>
      <c r="C37" s="4" t="s">
        <v>15</v>
      </c>
      <c r="D37" s="10" t="s">
        <v>17</v>
      </c>
      <c r="E37" s="26">
        <v>0.79</v>
      </c>
      <c r="F37" s="14" t="s">
        <v>18</v>
      </c>
      <c r="G37" s="18">
        <v>339.7</v>
      </c>
      <c r="H37" s="18">
        <v>339.7</v>
      </c>
      <c r="I37" s="18">
        <v>339.7</v>
      </c>
      <c r="J37" s="18">
        <v>339.7</v>
      </c>
      <c r="K37" s="18">
        <v>339.7</v>
      </c>
      <c r="L37" s="18">
        <v>339.7</v>
      </c>
      <c r="M37" s="18">
        <v>339.7</v>
      </c>
      <c r="N37" s="18">
        <v>339.7</v>
      </c>
      <c r="O37" s="18">
        <v>339.7</v>
      </c>
      <c r="P37" s="18">
        <v>339.7</v>
      </c>
      <c r="Q37" s="18">
        <v>339.7</v>
      </c>
      <c r="R37" s="18">
        <v>339.7</v>
      </c>
      <c r="S37" s="48"/>
      <c r="T37" s="48"/>
      <c r="U37" s="48">
        <f t="shared" si="0"/>
        <v>0</v>
      </c>
    </row>
    <row r="38" spans="1:21" x14ac:dyDescent="0.3">
      <c r="A38" s="3"/>
      <c r="B38" s="4"/>
      <c r="C38" s="4" t="s">
        <v>15</v>
      </c>
      <c r="D38" s="10" t="s">
        <v>19</v>
      </c>
      <c r="E38" s="26">
        <v>0.01</v>
      </c>
      <c r="F38" s="14" t="s">
        <v>20</v>
      </c>
      <c r="G38" s="18">
        <v>4.3</v>
      </c>
      <c r="H38" s="18">
        <v>4.3</v>
      </c>
      <c r="I38" s="18">
        <v>4.3</v>
      </c>
      <c r="J38" s="18">
        <v>4.3</v>
      </c>
      <c r="K38" s="18">
        <v>4.3</v>
      </c>
      <c r="L38" s="18">
        <v>4.3</v>
      </c>
      <c r="M38" s="18">
        <v>4.3</v>
      </c>
      <c r="N38" s="18">
        <v>4.3</v>
      </c>
      <c r="O38" s="18">
        <v>4.3</v>
      </c>
      <c r="P38" s="18">
        <v>4.3</v>
      </c>
      <c r="Q38" s="18">
        <v>4.3</v>
      </c>
      <c r="R38" s="18">
        <v>4.3</v>
      </c>
      <c r="S38" s="48"/>
      <c r="T38" s="48"/>
      <c r="U38" s="48">
        <f t="shared" si="0"/>
        <v>0</v>
      </c>
    </row>
    <row r="39" spans="1:21" x14ac:dyDescent="0.3">
      <c r="A39" s="3"/>
      <c r="B39" s="4"/>
      <c r="C39" s="4" t="s">
        <v>15</v>
      </c>
      <c r="D39" s="10" t="s">
        <v>21</v>
      </c>
      <c r="E39" s="26">
        <v>0.2</v>
      </c>
      <c r="F39" s="14" t="s">
        <v>22</v>
      </c>
      <c r="G39" s="18">
        <v>86</v>
      </c>
      <c r="H39" s="18">
        <v>86</v>
      </c>
      <c r="I39" s="18">
        <v>86</v>
      </c>
      <c r="J39" s="18">
        <v>86</v>
      </c>
      <c r="K39" s="18">
        <v>86</v>
      </c>
      <c r="L39" s="18">
        <v>86</v>
      </c>
      <c r="M39" s="18">
        <v>86</v>
      </c>
      <c r="N39" s="18">
        <v>86</v>
      </c>
      <c r="O39" s="18">
        <v>86</v>
      </c>
      <c r="P39" s="18">
        <v>86</v>
      </c>
      <c r="Q39" s="18">
        <v>86</v>
      </c>
      <c r="R39" s="18">
        <v>86</v>
      </c>
      <c r="S39" s="48"/>
      <c r="T39" s="48"/>
      <c r="U39" s="48">
        <f t="shared" si="0"/>
        <v>0</v>
      </c>
    </row>
    <row r="40" spans="1:21" x14ac:dyDescent="0.3">
      <c r="A40" s="3"/>
      <c r="B40" s="4" t="s">
        <v>23</v>
      </c>
      <c r="C40" s="4" t="s">
        <v>15</v>
      </c>
      <c r="D40" s="10">
        <v>2.1</v>
      </c>
      <c r="E40" s="17"/>
      <c r="F40" s="14" t="s">
        <v>24</v>
      </c>
      <c r="G40" s="19">
        <v>10.27</v>
      </c>
      <c r="H40" s="19">
        <v>10.27</v>
      </c>
      <c r="I40" s="19">
        <v>10.27</v>
      </c>
      <c r="J40" s="19">
        <v>10.27</v>
      </c>
      <c r="K40" s="19">
        <v>10.27</v>
      </c>
      <c r="L40" s="19">
        <v>10.27</v>
      </c>
      <c r="M40" s="19">
        <v>10.5</v>
      </c>
      <c r="N40" s="19">
        <v>10.5</v>
      </c>
      <c r="O40" s="19">
        <v>10.5</v>
      </c>
      <c r="P40" s="19">
        <v>10.5</v>
      </c>
      <c r="Q40" s="19">
        <v>10.5</v>
      </c>
      <c r="R40" s="19">
        <v>10.5</v>
      </c>
      <c r="S40" s="48"/>
      <c r="T40" s="48"/>
      <c r="U40" s="48">
        <f t="shared" si="0"/>
        <v>0</v>
      </c>
    </row>
    <row r="41" spans="1:21" x14ac:dyDescent="0.3">
      <c r="A41" s="3"/>
      <c r="B41" s="4" t="s">
        <v>25</v>
      </c>
      <c r="C41" s="4" t="s">
        <v>15</v>
      </c>
      <c r="D41" s="10">
        <v>2.1</v>
      </c>
      <c r="E41" s="17"/>
      <c r="F41" s="14" t="s">
        <v>26</v>
      </c>
      <c r="G41" s="19">
        <v>6.27</v>
      </c>
      <c r="H41" s="19">
        <v>6.27</v>
      </c>
      <c r="I41" s="19">
        <v>6.27</v>
      </c>
      <c r="J41" s="19">
        <v>6.27</v>
      </c>
      <c r="K41" s="19">
        <v>6.27</v>
      </c>
      <c r="L41" s="19">
        <v>6.27</v>
      </c>
      <c r="M41" s="19">
        <v>6.5</v>
      </c>
      <c r="N41" s="19">
        <v>6.5</v>
      </c>
      <c r="O41" s="19">
        <v>6.5</v>
      </c>
      <c r="P41" s="19">
        <v>6.5</v>
      </c>
      <c r="Q41" s="19">
        <v>6.5</v>
      </c>
      <c r="R41" s="19">
        <v>6.5</v>
      </c>
      <c r="S41" s="48"/>
      <c r="T41" s="48"/>
      <c r="U41" s="48">
        <f t="shared" si="0"/>
        <v>0</v>
      </c>
    </row>
    <row r="42" spans="1:21" x14ac:dyDescent="0.3">
      <c r="A42" s="3"/>
      <c r="B42" s="4" t="s">
        <v>27</v>
      </c>
      <c r="C42" s="4" t="s">
        <v>15</v>
      </c>
      <c r="D42" s="10">
        <v>2.1</v>
      </c>
      <c r="E42" s="17"/>
      <c r="F42" s="14" t="s">
        <v>28</v>
      </c>
      <c r="G42" s="19">
        <v>16.27</v>
      </c>
      <c r="H42" s="19">
        <v>16.27</v>
      </c>
      <c r="I42" s="19">
        <v>16.27</v>
      </c>
      <c r="J42" s="19">
        <v>16.27</v>
      </c>
      <c r="K42" s="19">
        <v>16.27</v>
      </c>
      <c r="L42" s="19">
        <v>16.27</v>
      </c>
      <c r="M42" s="19">
        <v>16.5</v>
      </c>
      <c r="N42" s="19">
        <v>16.5</v>
      </c>
      <c r="O42" s="19">
        <v>16.5</v>
      </c>
      <c r="P42" s="19">
        <v>16.5</v>
      </c>
      <c r="Q42" s="19">
        <v>16.5</v>
      </c>
      <c r="R42" s="19">
        <v>16.5</v>
      </c>
      <c r="S42" s="48"/>
      <c r="T42" s="48"/>
      <c r="U42" s="48">
        <f t="shared" si="0"/>
        <v>0</v>
      </c>
    </row>
    <row r="43" spans="1:21" x14ac:dyDescent="0.3">
      <c r="A43" s="3"/>
      <c r="B43" s="4"/>
      <c r="C43" s="4" t="s">
        <v>15</v>
      </c>
      <c r="D43" s="10">
        <v>2.1</v>
      </c>
      <c r="E43" s="17"/>
      <c r="F43" s="14" t="s">
        <v>8</v>
      </c>
      <c r="G43" s="20">
        <v>4914.8999999999996</v>
      </c>
      <c r="H43" s="20">
        <v>4914.8999999999996</v>
      </c>
      <c r="I43" s="20">
        <v>4914.8999999999996</v>
      </c>
      <c r="J43" s="20">
        <v>4914.8999999999996</v>
      </c>
      <c r="K43" s="20">
        <v>4914.8999999999996</v>
      </c>
      <c r="L43" s="20">
        <v>4914.8999999999996</v>
      </c>
      <c r="M43" s="20">
        <v>5013.7999999999993</v>
      </c>
      <c r="N43" s="20">
        <v>5013.7999999999993</v>
      </c>
      <c r="O43" s="20">
        <v>5013.7999999999993</v>
      </c>
      <c r="P43" s="20">
        <v>5013.7999999999993</v>
      </c>
      <c r="Q43" s="20">
        <v>5013.7999999999993</v>
      </c>
      <c r="R43" s="20">
        <v>5013.7999999999993</v>
      </c>
      <c r="S43" s="46">
        <f>SUM(G43:R43)</f>
        <v>59572.200000000012</v>
      </c>
      <c r="T43" s="46">
        <v>58462.80000000001</v>
      </c>
      <c r="U43" s="46">
        <f t="shared" si="0"/>
        <v>1109.4000000000015</v>
      </c>
    </row>
    <row r="44" spans="1:21" x14ac:dyDescent="0.3">
      <c r="A44" s="3"/>
      <c r="B44" s="4"/>
      <c r="C44" s="4" t="s">
        <v>15</v>
      </c>
      <c r="D44" s="10">
        <v>2.1</v>
      </c>
      <c r="E44" s="17"/>
      <c r="F44" s="14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47"/>
      <c r="T44" s="47"/>
      <c r="U44" s="47">
        <f t="shared" si="0"/>
        <v>0</v>
      </c>
    </row>
    <row r="45" spans="1:21" x14ac:dyDescent="0.3">
      <c r="A45" s="3"/>
      <c r="B45" s="4"/>
      <c r="C45" s="4" t="s">
        <v>15</v>
      </c>
      <c r="D45" s="10">
        <v>2.1</v>
      </c>
      <c r="E45" s="17"/>
      <c r="F45" s="14" t="s">
        <v>29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47"/>
      <c r="T45" s="47"/>
      <c r="U45" s="47">
        <f t="shared" si="0"/>
        <v>0</v>
      </c>
    </row>
    <row r="46" spans="1:21" x14ac:dyDescent="0.3">
      <c r="A46" s="3"/>
      <c r="B46" s="4"/>
      <c r="C46" s="4" t="s">
        <v>15</v>
      </c>
      <c r="D46" s="10">
        <v>2.1</v>
      </c>
      <c r="E46" s="17"/>
      <c r="F46" s="14" t="s">
        <v>30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47"/>
      <c r="T46" s="47"/>
      <c r="U46" s="47">
        <f t="shared" si="0"/>
        <v>0</v>
      </c>
    </row>
    <row r="47" spans="1:21" x14ac:dyDescent="0.3">
      <c r="A47" s="3"/>
      <c r="B47" s="4" t="s">
        <v>31</v>
      </c>
      <c r="C47" s="4" t="s">
        <v>15</v>
      </c>
      <c r="D47" s="10">
        <v>2.1</v>
      </c>
      <c r="E47" s="17"/>
      <c r="F47" s="11" t="s">
        <v>32</v>
      </c>
      <c r="G47" s="19">
        <v>20</v>
      </c>
      <c r="H47" s="19">
        <v>20</v>
      </c>
      <c r="I47" s="19">
        <v>20</v>
      </c>
      <c r="J47" s="19">
        <v>20</v>
      </c>
      <c r="K47" s="19">
        <v>20</v>
      </c>
      <c r="L47" s="19">
        <v>20</v>
      </c>
      <c r="M47" s="19">
        <v>20</v>
      </c>
      <c r="N47" s="19">
        <v>20</v>
      </c>
      <c r="O47" s="19">
        <v>20</v>
      </c>
      <c r="P47" s="19">
        <v>20</v>
      </c>
      <c r="Q47" s="19">
        <v>20</v>
      </c>
      <c r="R47" s="19">
        <v>20</v>
      </c>
      <c r="S47" s="47"/>
      <c r="T47" s="47"/>
      <c r="U47" s="47">
        <f t="shared" si="0"/>
        <v>0</v>
      </c>
    </row>
    <row r="48" spans="1:21" x14ac:dyDescent="0.3">
      <c r="A48" s="3"/>
      <c r="B48" s="4"/>
      <c r="C48" s="4" t="s">
        <v>15</v>
      </c>
      <c r="D48" s="10">
        <v>2.1</v>
      </c>
      <c r="E48" s="17"/>
      <c r="F48" s="11" t="s">
        <v>33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46">
        <f>SUM(G48:R48)</f>
        <v>0</v>
      </c>
      <c r="T48" s="46">
        <v>0</v>
      </c>
      <c r="U48" s="46">
        <f t="shared" si="0"/>
        <v>0</v>
      </c>
    </row>
    <row r="49" spans="1:21" x14ac:dyDescent="0.3">
      <c r="A49" s="3"/>
      <c r="B49" s="4"/>
      <c r="C49" s="4" t="s">
        <v>15</v>
      </c>
      <c r="D49" s="10">
        <v>2.1</v>
      </c>
      <c r="E49" s="17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47"/>
      <c r="T49" s="47"/>
      <c r="U49" s="47">
        <f t="shared" si="0"/>
        <v>0</v>
      </c>
    </row>
    <row r="50" spans="1:21" x14ac:dyDescent="0.3">
      <c r="A50" s="3" t="s">
        <v>15</v>
      </c>
      <c r="B50" s="4"/>
      <c r="C50" s="4" t="s">
        <v>15</v>
      </c>
      <c r="D50" s="10">
        <v>2.1</v>
      </c>
      <c r="E50" s="17"/>
      <c r="F50" s="14" t="s">
        <v>9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48"/>
      <c r="T50" s="48"/>
      <c r="U50" s="48">
        <f t="shared" si="0"/>
        <v>0</v>
      </c>
    </row>
    <row r="51" spans="1:21" x14ac:dyDescent="0.3">
      <c r="A51" s="3"/>
      <c r="B51" s="4"/>
      <c r="C51" s="4" t="s">
        <v>15</v>
      </c>
      <c r="D51" s="10">
        <v>2.1</v>
      </c>
      <c r="E51" s="17"/>
      <c r="F51" s="14" t="s">
        <v>10</v>
      </c>
      <c r="G51" s="18">
        <v>561251.17000000004</v>
      </c>
      <c r="H51" s="18">
        <v>541556.37</v>
      </c>
      <c r="I51" s="18">
        <v>479890.67</v>
      </c>
      <c r="J51" s="18">
        <v>415375.24</v>
      </c>
      <c r="K51" s="18">
        <v>329366.63999999996</v>
      </c>
      <c r="L51" s="18">
        <v>257910.58</v>
      </c>
      <c r="M51" s="18">
        <v>199280.55000000002</v>
      </c>
      <c r="N51" s="18">
        <v>207220.45</v>
      </c>
      <c r="O51" s="18">
        <v>228081.88999999998</v>
      </c>
      <c r="P51" s="18">
        <v>294653.96999999997</v>
      </c>
      <c r="Q51" s="18">
        <v>402130.52</v>
      </c>
      <c r="R51" s="18">
        <v>501212.43001768587</v>
      </c>
      <c r="S51" s="48"/>
      <c r="T51" s="48"/>
      <c r="U51" s="48">
        <f t="shared" si="0"/>
        <v>0</v>
      </c>
    </row>
    <row r="52" spans="1:21" x14ac:dyDescent="0.3">
      <c r="A52" s="3"/>
      <c r="B52" s="4" t="s">
        <v>34</v>
      </c>
      <c r="C52" s="4" t="s">
        <v>15</v>
      </c>
      <c r="D52" s="10">
        <v>2.1</v>
      </c>
      <c r="E52" s="17"/>
      <c r="F52" s="14" t="s">
        <v>7</v>
      </c>
      <c r="G52" s="21">
        <v>4.9110000000000001E-2</v>
      </c>
      <c r="H52" s="21">
        <v>4.9110000000000001E-2</v>
      </c>
      <c r="I52" s="21">
        <v>4.9110000000000001E-2</v>
      </c>
      <c r="J52" s="21">
        <v>4.9110000000000001E-2</v>
      </c>
      <c r="K52" s="21">
        <v>4.9110000000000001E-2</v>
      </c>
      <c r="L52" s="21">
        <v>4.9110000000000001E-2</v>
      </c>
      <c r="M52" s="21">
        <v>5.024E-2</v>
      </c>
      <c r="N52" s="21">
        <v>5.024E-2</v>
      </c>
      <c r="O52" s="21">
        <v>5.024E-2</v>
      </c>
      <c r="P52" s="21">
        <v>5.024E-2</v>
      </c>
      <c r="Q52" s="21">
        <v>5.024E-2</v>
      </c>
      <c r="R52" s="21">
        <v>5.024E-2</v>
      </c>
      <c r="S52" s="48"/>
      <c r="T52" s="48"/>
      <c r="U52" s="48">
        <f t="shared" si="0"/>
        <v>0</v>
      </c>
    </row>
    <row r="53" spans="1:21" x14ac:dyDescent="0.3">
      <c r="A53" s="3"/>
      <c r="B53" s="4"/>
      <c r="C53" s="4" t="s">
        <v>15</v>
      </c>
      <c r="D53" s="10">
        <v>2.1</v>
      </c>
      <c r="E53" s="17"/>
      <c r="F53" s="11" t="s">
        <v>8</v>
      </c>
      <c r="G53" s="20">
        <v>27563.044958700004</v>
      </c>
      <c r="H53" s="20">
        <v>26595.833330699999</v>
      </c>
      <c r="I53" s="20">
        <v>23567.430803700001</v>
      </c>
      <c r="J53" s="20">
        <v>20399.078036399998</v>
      </c>
      <c r="K53" s="20">
        <v>16175.195690399998</v>
      </c>
      <c r="L53" s="20">
        <v>12665.988583799999</v>
      </c>
      <c r="M53" s="20">
        <v>10011.854832000001</v>
      </c>
      <c r="N53" s="20">
        <v>10410.755408000001</v>
      </c>
      <c r="O53" s="20">
        <v>11458.834153599999</v>
      </c>
      <c r="P53" s="20">
        <v>14803.415452799998</v>
      </c>
      <c r="Q53" s="20">
        <v>20203.0373248</v>
      </c>
      <c r="R53" s="20">
        <v>25180.912484088538</v>
      </c>
      <c r="S53" s="46">
        <f>SUM(G53:R53)</f>
        <v>219035.38105898854</v>
      </c>
      <c r="T53" s="46">
        <v>241042.28698976495</v>
      </c>
      <c r="U53" s="46">
        <f t="shared" si="0"/>
        <v>-22006.905930776411</v>
      </c>
    </row>
    <row r="54" spans="1:21" x14ac:dyDescent="0.3">
      <c r="A54" s="3"/>
      <c r="B54" s="4"/>
      <c r="C54" s="4" t="s">
        <v>15</v>
      </c>
      <c r="D54" s="10">
        <v>2.1</v>
      </c>
      <c r="E54" s="17"/>
      <c r="F54" s="11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48"/>
      <c r="T54" s="48"/>
      <c r="U54" s="48">
        <f t="shared" si="0"/>
        <v>0</v>
      </c>
    </row>
    <row r="55" spans="1:21" x14ac:dyDescent="0.3">
      <c r="A55" s="3"/>
      <c r="B55" s="4"/>
      <c r="C55" s="4" t="s">
        <v>15</v>
      </c>
      <c r="D55" s="10">
        <v>2.1</v>
      </c>
      <c r="E55" s="17"/>
      <c r="F55" s="11" t="s">
        <v>12</v>
      </c>
      <c r="G55" s="20">
        <v>-487.16917438050007</v>
      </c>
      <c r="H55" s="20">
        <v>-472.66099996050002</v>
      </c>
      <c r="I55" s="20">
        <v>-427.23496205550003</v>
      </c>
      <c r="J55" s="20">
        <v>-379.70967054599993</v>
      </c>
      <c r="K55" s="20">
        <v>-316.35143535599997</v>
      </c>
      <c r="L55" s="20">
        <v>-263.713328757</v>
      </c>
      <c r="M55" s="20">
        <v>-225.38482248</v>
      </c>
      <c r="N55" s="20">
        <v>-231.36833111999999</v>
      </c>
      <c r="O55" s="20">
        <v>-247.08951230399992</v>
      </c>
      <c r="P55" s="20">
        <v>-297.25823179199995</v>
      </c>
      <c r="Q55" s="20">
        <v>-378.25255987199995</v>
      </c>
      <c r="R55" s="20">
        <v>-452.92068726132806</v>
      </c>
      <c r="S55" s="46">
        <f>SUM(G55:R55)</f>
        <v>-4179.1137158848278</v>
      </c>
      <c r="T55" s="46">
        <v>-4492.5763048464732</v>
      </c>
      <c r="U55" s="46">
        <f t="shared" si="0"/>
        <v>313.46258896164545</v>
      </c>
    </row>
    <row r="56" spans="1:21" x14ac:dyDescent="0.3">
      <c r="A56" s="3"/>
      <c r="B56" s="4"/>
      <c r="C56" s="4" t="s">
        <v>15</v>
      </c>
      <c r="D56" s="10">
        <v>2.1</v>
      </c>
      <c r="E56" s="17"/>
      <c r="F56" s="11" t="s">
        <v>13</v>
      </c>
      <c r="G56" s="22">
        <v>758.17281043420496</v>
      </c>
      <c r="H56" s="22">
        <v>735.59399397220557</v>
      </c>
      <c r="I56" s="22">
        <v>664.89825081661581</v>
      </c>
      <c r="J56" s="22">
        <v>590.93547622956908</v>
      </c>
      <c r="K56" s="22">
        <v>492.33217010036185</v>
      </c>
      <c r="L56" s="22">
        <v>410.41241139057001</v>
      </c>
      <c r="M56" s="22">
        <v>350.76243176956604</v>
      </c>
      <c r="N56" s="22">
        <v>360.07446093810887</v>
      </c>
      <c r="O56" s="22">
        <v>384.54105847432538</v>
      </c>
      <c r="P56" s="22">
        <v>462.61775349196631</v>
      </c>
      <c r="Q56" s="22">
        <v>588.66780053718753</v>
      </c>
      <c r="R56" s="22">
        <v>704.87249280782419</v>
      </c>
      <c r="S56" s="46">
        <f>SUM(G56:R56)</f>
        <v>6503.8811109625067</v>
      </c>
      <c r="T56" s="46">
        <v>6991.717420271787</v>
      </c>
      <c r="U56" s="46">
        <f t="shared" si="0"/>
        <v>-487.8363093092803</v>
      </c>
    </row>
    <row r="57" spans="1:21" x14ac:dyDescent="0.3">
      <c r="A57" s="4"/>
      <c r="B57" s="4"/>
      <c r="C57" s="4"/>
      <c r="D57" s="23"/>
      <c r="E57" s="17"/>
      <c r="F57" s="24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48"/>
      <c r="T57" s="48"/>
      <c r="U57" s="48">
        <f t="shared" si="0"/>
        <v>0</v>
      </c>
    </row>
    <row r="58" spans="1:21" x14ac:dyDescent="0.3">
      <c r="A58" s="3" t="s">
        <v>35</v>
      </c>
      <c r="B58" s="3"/>
      <c r="C58" s="4" t="s">
        <v>35</v>
      </c>
      <c r="D58" s="5" t="s">
        <v>35</v>
      </c>
      <c r="E58" s="6" t="s">
        <v>36</v>
      </c>
      <c r="F58" s="7" t="s">
        <v>2</v>
      </c>
      <c r="G58" s="8">
        <v>289326.90309231338</v>
      </c>
      <c r="H58" s="8">
        <v>284559.92502821551</v>
      </c>
      <c r="I58" s="8">
        <v>256346.32536986654</v>
      </c>
      <c r="J58" s="8">
        <v>203558.78912948465</v>
      </c>
      <c r="K58" s="8">
        <v>164979.91456310332</v>
      </c>
      <c r="L58" s="8">
        <v>128452.53194782576</v>
      </c>
      <c r="M58" s="8">
        <v>109421.45265116906</v>
      </c>
      <c r="N58" s="8">
        <v>108098.70032519489</v>
      </c>
      <c r="O58" s="8">
        <v>124611.51655927236</v>
      </c>
      <c r="P58" s="8">
        <v>164396.77550144354</v>
      </c>
      <c r="Q58" s="8">
        <v>221609.10307130855</v>
      </c>
      <c r="R58" s="8">
        <v>258739.72256400128</v>
      </c>
      <c r="S58" s="46">
        <f>SUM(G58:R58)</f>
        <v>2314101.6598031991</v>
      </c>
      <c r="T58" s="46">
        <v>2488902.3173699509</v>
      </c>
      <c r="U58" s="46">
        <f t="shared" si="0"/>
        <v>-174800.65756675182</v>
      </c>
    </row>
    <row r="59" spans="1:21" x14ac:dyDescent="0.3">
      <c r="A59" s="3"/>
      <c r="B59" s="4"/>
      <c r="C59" s="4" t="s">
        <v>35</v>
      </c>
      <c r="D59" s="10">
        <v>2.2000000000000002</v>
      </c>
      <c r="E59" s="6" t="s">
        <v>37</v>
      </c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47"/>
      <c r="T59" s="47"/>
      <c r="U59" s="47">
        <f t="shared" si="0"/>
        <v>0</v>
      </c>
    </row>
    <row r="60" spans="1:21" x14ac:dyDescent="0.3">
      <c r="A60" s="3"/>
      <c r="B60" s="4"/>
      <c r="C60" s="4"/>
      <c r="D60" s="10"/>
      <c r="E60" s="17"/>
      <c r="F60" s="14" t="s">
        <v>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47"/>
      <c r="T60" s="47"/>
      <c r="U60" s="47">
        <f t="shared" si="0"/>
        <v>0</v>
      </c>
    </row>
    <row r="61" spans="1:21" x14ac:dyDescent="0.3">
      <c r="A61" s="3"/>
      <c r="B61" s="4"/>
      <c r="C61" s="4" t="s">
        <v>35</v>
      </c>
      <c r="D61" s="10" t="s">
        <v>38</v>
      </c>
      <c r="E61" s="26">
        <v>0.79</v>
      </c>
      <c r="F61" s="14" t="s">
        <v>18</v>
      </c>
      <c r="G61" s="18">
        <v>586.4</v>
      </c>
      <c r="H61" s="18">
        <v>588.4</v>
      </c>
      <c r="I61" s="18">
        <v>586.4</v>
      </c>
      <c r="J61" s="18">
        <v>586.4</v>
      </c>
      <c r="K61" s="18">
        <v>581.4</v>
      </c>
      <c r="L61" s="18">
        <v>581.4</v>
      </c>
      <c r="M61" s="18">
        <v>559.4</v>
      </c>
      <c r="N61" s="18">
        <v>546.4</v>
      </c>
      <c r="O61" s="18">
        <v>557.4</v>
      </c>
      <c r="P61" s="18">
        <v>573.4</v>
      </c>
      <c r="Q61" s="18">
        <v>586.4</v>
      </c>
      <c r="R61" s="18">
        <v>588.4</v>
      </c>
      <c r="S61" s="47"/>
      <c r="T61" s="47"/>
      <c r="U61" s="47">
        <f t="shared" si="0"/>
        <v>0</v>
      </c>
    </row>
    <row r="62" spans="1:21" x14ac:dyDescent="0.3">
      <c r="A62" s="3"/>
      <c r="B62" s="4"/>
      <c r="C62" s="4" t="s">
        <v>35</v>
      </c>
      <c r="D62" s="10" t="s">
        <v>39</v>
      </c>
      <c r="E62" s="26">
        <v>0.01</v>
      </c>
      <c r="F62" s="14" t="s">
        <v>20</v>
      </c>
      <c r="G62" s="18">
        <v>7.6000000000000005</v>
      </c>
      <c r="H62" s="18">
        <v>7.6000000000000005</v>
      </c>
      <c r="I62" s="18">
        <v>7.6000000000000005</v>
      </c>
      <c r="J62" s="18">
        <v>7.6000000000000005</v>
      </c>
      <c r="K62" s="18">
        <v>7.6000000000000005</v>
      </c>
      <c r="L62" s="18">
        <v>7.6000000000000005</v>
      </c>
      <c r="M62" s="18">
        <v>7.6000000000000005</v>
      </c>
      <c r="N62" s="18">
        <v>7.6000000000000005</v>
      </c>
      <c r="O62" s="18">
        <v>7.6000000000000005</v>
      </c>
      <c r="P62" s="18">
        <v>7.6000000000000005</v>
      </c>
      <c r="Q62" s="18">
        <v>7.6000000000000005</v>
      </c>
      <c r="R62" s="18">
        <v>7.6000000000000005</v>
      </c>
      <c r="S62" s="47"/>
      <c r="T62" s="47"/>
      <c r="U62" s="47">
        <f t="shared" si="0"/>
        <v>0</v>
      </c>
    </row>
    <row r="63" spans="1:21" x14ac:dyDescent="0.3">
      <c r="A63" s="3"/>
      <c r="B63" s="4"/>
      <c r="C63" s="4" t="s">
        <v>35</v>
      </c>
      <c r="D63" s="10" t="s">
        <v>40</v>
      </c>
      <c r="E63" s="26">
        <v>0.2</v>
      </c>
      <c r="F63" s="14" t="s">
        <v>22</v>
      </c>
      <c r="G63" s="18">
        <v>152</v>
      </c>
      <c r="H63" s="18">
        <v>152</v>
      </c>
      <c r="I63" s="18">
        <v>152</v>
      </c>
      <c r="J63" s="18">
        <v>152</v>
      </c>
      <c r="K63" s="18">
        <v>152</v>
      </c>
      <c r="L63" s="18">
        <v>152</v>
      </c>
      <c r="M63" s="18">
        <v>152</v>
      </c>
      <c r="N63" s="18">
        <v>152</v>
      </c>
      <c r="O63" s="18">
        <v>152</v>
      </c>
      <c r="P63" s="18">
        <v>152</v>
      </c>
      <c r="Q63" s="18">
        <v>152</v>
      </c>
      <c r="R63" s="18">
        <v>152</v>
      </c>
      <c r="S63" s="47"/>
      <c r="T63" s="47"/>
      <c r="U63" s="47">
        <f t="shared" si="0"/>
        <v>0</v>
      </c>
    </row>
    <row r="64" spans="1:21" x14ac:dyDescent="0.3">
      <c r="A64" s="3"/>
      <c r="B64" s="4" t="s">
        <v>41</v>
      </c>
      <c r="C64" s="4" t="s">
        <v>35</v>
      </c>
      <c r="D64" s="10">
        <v>2.2000000000000002</v>
      </c>
      <c r="E64" s="17"/>
      <c r="F64" s="14" t="s">
        <v>24</v>
      </c>
      <c r="G64" s="19">
        <v>10.27</v>
      </c>
      <c r="H64" s="19">
        <v>10.27</v>
      </c>
      <c r="I64" s="19">
        <v>10.27</v>
      </c>
      <c r="J64" s="19">
        <v>10.27</v>
      </c>
      <c r="K64" s="19">
        <v>10.27</v>
      </c>
      <c r="L64" s="19">
        <v>10.27</v>
      </c>
      <c r="M64" s="19">
        <v>10.5</v>
      </c>
      <c r="N64" s="19">
        <v>10.5</v>
      </c>
      <c r="O64" s="19">
        <v>10.5</v>
      </c>
      <c r="P64" s="19">
        <v>10.5</v>
      </c>
      <c r="Q64" s="19">
        <v>10.5</v>
      </c>
      <c r="R64" s="19">
        <v>10.5</v>
      </c>
      <c r="S64" s="47"/>
      <c r="T64" s="47"/>
      <c r="U64" s="47">
        <f t="shared" si="0"/>
        <v>0</v>
      </c>
    </row>
    <row r="65" spans="1:21" x14ac:dyDescent="0.3">
      <c r="A65" s="3"/>
      <c r="B65" s="4" t="s">
        <v>42</v>
      </c>
      <c r="C65" s="4" t="s">
        <v>35</v>
      </c>
      <c r="D65" s="10">
        <v>2.2000000000000002</v>
      </c>
      <c r="E65" s="17"/>
      <c r="F65" s="14" t="s">
        <v>26</v>
      </c>
      <c r="G65" s="19">
        <v>6.27</v>
      </c>
      <c r="H65" s="19">
        <v>6.27</v>
      </c>
      <c r="I65" s="19">
        <v>6.27</v>
      </c>
      <c r="J65" s="19">
        <v>6.27</v>
      </c>
      <c r="K65" s="19">
        <v>6.27</v>
      </c>
      <c r="L65" s="19">
        <v>6.27</v>
      </c>
      <c r="M65" s="19">
        <v>6.5</v>
      </c>
      <c r="N65" s="19">
        <v>6.5</v>
      </c>
      <c r="O65" s="19">
        <v>6.5</v>
      </c>
      <c r="P65" s="19">
        <v>6.5</v>
      </c>
      <c r="Q65" s="19">
        <v>6.5</v>
      </c>
      <c r="R65" s="19">
        <v>6.5</v>
      </c>
      <c r="S65" s="47"/>
      <c r="T65" s="47"/>
      <c r="U65" s="47">
        <f t="shared" si="0"/>
        <v>0</v>
      </c>
    </row>
    <row r="66" spans="1:21" x14ac:dyDescent="0.3">
      <c r="A66" s="3"/>
      <c r="B66" s="4" t="s">
        <v>43</v>
      </c>
      <c r="C66" s="4" t="s">
        <v>35</v>
      </c>
      <c r="D66" s="10">
        <v>2.2000000000000002</v>
      </c>
      <c r="E66" s="17"/>
      <c r="F66" s="14" t="s">
        <v>28</v>
      </c>
      <c r="G66" s="19">
        <v>16.27</v>
      </c>
      <c r="H66" s="19">
        <v>16.27</v>
      </c>
      <c r="I66" s="19">
        <v>16.27</v>
      </c>
      <c r="J66" s="19">
        <v>16.27</v>
      </c>
      <c r="K66" s="19">
        <v>16.27</v>
      </c>
      <c r="L66" s="19">
        <v>16.27</v>
      </c>
      <c r="M66" s="19">
        <v>16.5</v>
      </c>
      <c r="N66" s="19">
        <v>16.5</v>
      </c>
      <c r="O66" s="19">
        <v>16.5</v>
      </c>
      <c r="P66" s="19">
        <v>16.5</v>
      </c>
      <c r="Q66" s="19">
        <v>16.5</v>
      </c>
      <c r="R66" s="19">
        <v>16.5</v>
      </c>
      <c r="S66" s="47"/>
      <c r="T66" s="47"/>
      <c r="U66" s="47">
        <f t="shared" si="0"/>
        <v>0</v>
      </c>
    </row>
    <row r="67" spans="1:21" x14ac:dyDescent="0.3">
      <c r="A67" s="3"/>
      <c r="B67" s="4"/>
      <c r="C67" s="4"/>
      <c r="D67" s="10"/>
      <c r="E67" s="17"/>
      <c r="F67" s="14" t="s">
        <v>8</v>
      </c>
      <c r="G67" s="20">
        <v>8543.02</v>
      </c>
      <c r="H67" s="20">
        <v>8563.56</v>
      </c>
      <c r="I67" s="20">
        <v>8543.02</v>
      </c>
      <c r="J67" s="20">
        <v>8543.02</v>
      </c>
      <c r="K67" s="20">
        <v>8491.6699999999983</v>
      </c>
      <c r="L67" s="20">
        <v>8491.6699999999983</v>
      </c>
      <c r="M67" s="20">
        <v>8431.0999999999985</v>
      </c>
      <c r="N67" s="20">
        <v>8294.5999999999985</v>
      </c>
      <c r="O67" s="20">
        <v>8410.0999999999985</v>
      </c>
      <c r="P67" s="20">
        <v>8578.0999999999985</v>
      </c>
      <c r="Q67" s="20">
        <v>8714.5999999999985</v>
      </c>
      <c r="R67" s="20">
        <v>8735.5999999999985</v>
      </c>
      <c r="S67" s="46">
        <f>SUM(G67:R67)</f>
        <v>102340.06000000003</v>
      </c>
      <c r="T67" s="46">
        <v>100451.48999999999</v>
      </c>
      <c r="U67" s="46">
        <f t="shared" si="0"/>
        <v>1888.5700000000361</v>
      </c>
    </row>
    <row r="68" spans="1:21" x14ac:dyDescent="0.3">
      <c r="A68" s="3"/>
      <c r="B68" s="4"/>
      <c r="C68" s="4"/>
      <c r="D68" s="10"/>
      <c r="E68" s="17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47"/>
      <c r="T68" s="47"/>
      <c r="U68" s="47">
        <f t="shared" si="0"/>
        <v>0</v>
      </c>
    </row>
    <row r="69" spans="1:21" x14ac:dyDescent="0.3">
      <c r="A69" s="3"/>
      <c r="B69" s="4"/>
      <c r="C69" s="4" t="s">
        <v>35</v>
      </c>
      <c r="D69" s="10">
        <v>2.2000000000000002</v>
      </c>
      <c r="E69" s="17"/>
      <c r="F69" s="14" t="s">
        <v>44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48"/>
      <c r="T69" s="48"/>
      <c r="U69" s="48">
        <f t="shared" ref="U69:U132" si="1">S69-T69</f>
        <v>0</v>
      </c>
    </row>
    <row r="70" spans="1:21" x14ac:dyDescent="0.3">
      <c r="A70" s="3"/>
      <c r="B70" s="4"/>
      <c r="C70" s="4" t="s">
        <v>35</v>
      </c>
      <c r="D70" s="10">
        <v>2.2000000000000002</v>
      </c>
      <c r="E70" s="17"/>
      <c r="F70" s="14" t="s">
        <v>45</v>
      </c>
      <c r="G70" s="18">
        <v>24911.92666987257</v>
      </c>
      <c r="H70" s="18">
        <v>27200.052624575077</v>
      </c>
      <c r="I70" s="18">
        <v>23900.166022344238</v>
      </c>
      <c r="J70" s="18">
        <v>22949.739731501748</v>
      </c>
      <c r="K70" s="18">
        <v>20688.802674108989</v>
      </c>
      <c r="L70" s="18">
        <v>18203.39015373238</v>
      </c>
      <c r="M70" s="18">
        <v>12935.2027989899</v>
      </c>
      <c r="N70" s="18">
        <v>11724.766394548304</v>
      </c>
      <c r="O70" s="18">
        <v>15633.680562010626</v>
      </c>
      <c r="P70" s="18">
        <v>18883.24180987092</v>
      </c>
      <c r="Q70" s="18">
        <v>22313.276154350962</v>
      </c>
      <c r="R70" s="18">
        <v>22643.677904514119</v>
      </c>
      <c r="S70" s="48"/>
      <c r="T70" s="48"/>
      <c r="U70" s="48">
        <f t="shared" si="1"/>
        <v>0</v>
      </c>
    </row>
    <row r="71" spans="1:21" x14ac:dyDescent="0.3">
      <c r="A71" s="3"/>
      <c r="B71" s="4" t="s">
        <v>46</v>
      </c>
      <c r="C71" s="4" t="s">
        <v>35</v>
      </c>
      <c r="D71" s="10">
        <v>2.2000000000000002</v>
      </c>
      <c r="E71" s="17"/>
      <c r="F71" s="14" t="s">
        <v>7</v>
      </c>
      <c r="G71" s="19">
        <v>1.71</v>
      </c>
      <c r="H71" s="19">
        <v>1.71</v>
      </c>
      <c r="I71" s="19">
        <v>1.71</v>
      </c>
      <c r="J71" s="19">
        <v>1.71</v>
      </c>
      <c r="K71" s="19">
        <v>1.71</v>
      </c>
      <c r="L71" s="19">
        <v>1.71</v>
      </c>
      <c r="M71" s="19">
        <v>1.75</v>
      </c>
      <c r="N71" s="19">
        <v>1.75</v>
      </c>
      <c r="O71" s="19">
        <v>1.75</v>
      </c>
      <c r="P71" s="19">
        <v>1.75</v>
      </c>
      <c r="Q71" s="19">
        <v>1.75</v>
      </c>
      <c r="R71" s="19">
        <v>1.75</v>
      </c>
      <c r="S71" s="48"/>
      <c r="T71" s="48"/>
      <c r="U71" s="48">
        <f t="shared" si="1"/>
        <v>0</v>
      </c>
    </row>
    <row r="72" spans="1:21" x14ac:dyDescent="0.3">
      <c r="A72" s="3"/>
      <c r="B72" s="4"/>
      <c r="C72" s="4" t="s">
        <v>35</v>
      </c>
      <c r="D72" s="10">
        <v>2.2000000000000002</v>
      </c>
      <c r="E72" s="17"/>
      <c r="F72" s="14" t="s">
        <v>8</v>
      </c>
      <c r="G72" s="20">
        <v>42599.394605482092</v>
      </c>
      <c r="H72" s="20">
        <v>46512.089988023377</v>
      </c>
      <c r="I72" s="20">
        <v>40869.283898208647</v>
      </c>
      <c r="J72" s="20">
        <v>39244.054940867987</v>
      </c>
      <c r="K72" s="20">
        <v>35377.85257272637</v>
      </c>
      <c r="L72" s="20">
        <v>31127.797162882369</v>
      </c>
      <c r="M72" s="20">
        <v>22636.604898232326</v>
      </c>
      <c r="N72" s="20">
        <v>20518.34119045953</v>
      </c>
      <c r="O72" s="20">
        <v>27358.940983518594</v>
      </c>
      <c r="P72" s="20">
        <v>33045.673167274108</v>
      </c>
      <c r="Q72" s="20">
        <v>39048.233270114186</v>
      </c>
      <c r="R72" s="20">
        <v>39626.436332899706</v>
      </c>
      <c r="S72" s="46">
        <f>SUM(G72:R72)</f>
        <v>417964.70301068935</v>
      </c>
      <c r="T72" s="46">
        <v>450097.53771078092</v>
      </c>
      <c r="U72" s="46">
        <f t="shared" si="1"/>
        <v>-32132.834700091567</v>
      </c>
    </row>
    <row r="73" spans="1:21" x14ac:dyDescent="0.3">
      <c r="A73" s="3"/>
      <c r="B73" s="4"/>
      <c r="C73" s="4" t="s">
        <v>35</v>
      </c>
      <c r="D73" s="10">
        <v>2.2000000000000002</v>
      </c>
      <c r="E73" s="17"/>
      <c r="F73" s="14" t="s">
        <v>47</v>
      </c>
      <c r="G73" s="45">
        <v>304.512023827419</v>
      </c>
      <c r="H73" s="45">
        <v>292.79982400315509</v>
      </c>
      <c r="I73" s="45">
        <v>270.61632467367821</v>
      </c>
      <c r="J73" s="45">
        <v>265.46593115097915</v>
      </c>
      <c r="K73" s="45">
        <v>284.40301703385558</v>
      </c>
      <c r="L73" s="45">
        <v>393.30731948956424</v>
      </c>
      <c r="M73" s="45">
        <v>763.02400050899359</v>
      </c>
      <c r="N73" s="45">
        <v>1152.2606993788411</v>
      </c>
      <c r="O73" s="45">
        <v>1320.6775037782991</v>
      </c>
      <c r="P73" s="45">
        <v>887.96149789865319</v>
      </c>
      <c r="Q73" s="45">
        <v>389.12113770406665</v>
      </c>
      <c r="R73" s="45">
        <v>399.53317079400938</v>
      </c>
      <c r="S73" s="46"/>
      <c r="T73" s="46"/>
      <c r="U73" s="46">
        <f t="shared" si="1"/>
        <v>0</v>
      </c>
    </row>
    <row r="74" spans="1:21" x14ac:dyDescent="0.3">
      <c r="A74" s="3"/>
      <c r="B74" s="4" t="s">
        <v>48</v>
      </c>
      <c r="C74" s="4" t="s">
        <v>35</v>
      </c>
      <c r="D74" s="10">
        <v>2.2000000000000002</v>
      </c>
      <c r="E74" s="17"/>
      <c r="F74" s="14" t="s">
        <v>7</v>
      </c>
      <c r="G74" s="28">
        <v>1.05</v>
      </c>
      <c r="H74" s="28">
        <v>1.05</v>
      </c>
      <c r="I74" s="28">
        <v>1.05</v>
      </c>
      <c r="J74" s="28">
        <v>1.05</v>
      </c>
      <c r="K74" s="28">
        <v>1.05</v>
      </c>
      <c r="L74" s="28">
        <v>1.05</v>
      </c>
      <c r="M74" s="28">
        <v>1.05</v>
      </c>
      <c r="N74" s="28">
        <v>1.05</v>
      </c>
      <c r="O74" s="28">
        <v>1.05</v>
      </c>
      <c r="P74" s="28">
        <v>1.05</v>
      </c>
      <c r="Q74" s="28">
        <v>1.05</v>
      </c>
      <c r="R74" s="28">
        <v>1.05</v>
      </c>
      <c r="S74" s="49"/>
      <c r="T74" s="49"/>
      <c r="U74" s="49">
        <f t="shared" si="1"/>
        <v>0</v>
      </c>
    </row>
    <row r="75" spans="1:21" x14ac:dyDescent="0.3">
      <c r="A75" s="3"/>
      <c r="B75" s="4"/>
      <c r="C75" s="4" t="s">
        <v>35</v>
      </c>
      <c r="D75" s="10">
        <v>2.2000000000000002</v>
      </c>
      <c r="E75" s="17"/>
      <c r="F75" s="14" t="s">
        <v>49</v>
      </c>
      <c r="G75" s="30">
        <v>319.73762501878997</v>
      </c>
      <c r="H75" s="30">
        <v>307.43981520331289</v>
      </c>
      <c r="I75" s="30">
        <v>284.14714090736214</v>
      </c>
      <c r="J75" s="30">
        <v>278.73922770852812</v>
      </c>
      <c r="K75" s="30">
        <v>298.62316788554836</v>
      </c>
      <c r="L75" s="30">
        <v>412.97268546404246</v>
      </c>
      <c r="M75" s="30">
        <v>801.17520053444332</v>
      </c>
      <c r="N75" s="30">
        <v>1209.8737343477833</v>
      </c>
      <c r="O75" s="30">
        <v>1386.7113789672142</v>
      </c>
      <c r="P75" s="30">
        <v>932.35957279358593</v>
      </c>
      <c r="Q75" s="30">
        <v>408.57719458926999</v>
      </c>
      <c r="R75" s="30">
        <v>419.50982933370989</v>
      </c>
      <c r="S75" s="46">
        <f>SUM(G75:R75)</f>
        <v>7059.8665727535908</v>
      </c>
      <c r="T75" s="46">
        <v>7059.8665727535908</v>
      </c>
      <c r="U75" s="46">
        <f t="shared" si="1"/>
        <v>0</v>
      </c>
    </row>
    <row r="76" spans="1:21" x14ac:dyDescent="0.3">
      <c r="A76" s="3"/>
      <c r="B76" s="4"/>
      <c r="C76" s="4" t="s">
        <v>35</v>
      </c>
      <c r="D76" s="10">
        <v>2.2000000000000002</v>
      </c>
      <c r="E76" s="17"/>
      <c r="F76" s="14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47"/>
      <c r="T76" s="47"/>
      <c r="U76" s="47">
        <f t="shared" si="1"/>
        <v>0</v>
      </c>
    </row>
    <row r="77" spans="1:21" x14ac:dyDescent="0.3">
      <c r="A77" s="3"/>
      <c r="B77" s="4"/>
      <c r="C77" s="4" t="s">
        <v>35</v>
      </c>
      <c r="D77" s="10">
        <v>2.2000000000000002</v>
      </c>
      <c r="E77" s="17"/>
      <c r="F77" s="14" t="s">
        <v>50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47"/>
      <c r="T77" s="47"/>
      <c r="U77" s="47">
        <f t="shared" si="1"/>
        <v>0</v>
      </c>
    </row>
    <row r="78" spans="1:21" x14ac:dyDescent="0.3">
      <c r="A78" s="3"/>
      <c r="B78" s="4"/>
      <c r="C78" s="4" t="s">
        <v>35</v>
      </c>
      <c r="D78" s="10">
        <v>2.2000000000000002</v>
      </c>
      <c r="E78" s="17"/>
      <c r="F78" s="14" t="s">
        <v>10</v>
      </c>
      <c r="G78" s="18">
        <v>10041333.207229659</v>
      </c>
      <c r="H78" s="18">
        <v>9675456.5938855335</v>
      </c>
      <c r="I78" s="18">
        <v>8721784.9764135834</v>
      </c>
      <c r="J78" s="18">
        <v>6559139.7979080221</v>
      </c>
      <c r="K78" s="18">
        <v>5088953.1324424101</v>
      </c>
      <c r="L78" s="18">
        <v>3719824.7622809121</v>
      </c>
      <c r="M78" s="18">
        <v>3171010.4205362056</v>
      </c>
      <c r="N78" s="18">
        <v>3181999.6823873064</v>
      </c>
      <c r="O78" s="18">
        <v>3578476.5481096655</v>
      </c>
      <c r="P78" s="18">
        <v>5013103.156614949</v>
      </c>
      <c r="Q78" s="18">
        <v>7156906.3958121398</v>
      </c>
      <c r="R78" s="18">
        <v>8668564.3409760725</v>
      </c>
      <c r="S78" s="47"/>
      <c r="T78" s="47"/>
      <c r="U78" s="47">
        <f t="shared" si="1"/>
        <v>0</v>
      </c>
    </row>
    <row r="79" spans="1:21" x14ac:dyDescent="0.3">
      <c r="A79" s="3"/>
      <c r="B79" s="4" t="s">
        <v>51</v>
      </c>
      <c r="C79" s="4" t="s">
        <v>35</v>
      </c>
      <c r="D79" s="10">
        <v>2.2000000000000002</v>
      </c>
      <c r="E79" s="17"/>
      <c r="F79" s="14" t="s">
        <v>7</v>
      </c>
      <c r="G79" s="21">
        <v>2.3380000000000001E-2</v>
      </c>
      <c r="H79" s="21">
        <v>2.3380000000000001E-2</v>
      </c>
      <c r="I79" s="21">
        <v>2.3380000000000001E-2</v>
      </c>
      <c r="J79" s="21">
        <v>2.3380000000000001E-2</v>
      </c>
      <c r="K79" s="21">
        <v>2.3380000000000001E-2</v>
      </c>
      <c r="L79" s="21">
        <v>2.3380000000000001E-2</v>
      </c>
      <c r="M79" s="21">
        <v>2.3910000000000001E-2</v>
      </c>
      <c r="N79" s="21">
        <v>2.3910000000000001E-2</v>
      </c>
      <c r="O79" s="21">
        <v>2.3910000000000001E-2</v>
      </c>
      <c r="P79" s="21">
        <v>2.3910000000000001E-2</v>
      </c>
      <c r="Q79" s="21">
        <v>2.3910000000000001E-2</v>
      </c>
      <c r="R79" s="21">
        <v>2.3910000000000001E-2</v>
      </c>
      <c r="S79" s="47"/>
      <c r="T79" s="47"/>
      <c r="U79" s="47">
        <f t="shared" si="1"/>
        <v>0</v>
      </c>
    </row>
    <row r="80" spans="1:21" x14ac:dyDescent="0.3">
      <c r="A80" s="3"/>
      <c r="B80" s="4"/>
      <c r="C80" s="4" t="s">
        <v>35</v>
      </c>
      <c r="D80" s="10">
        <v>2.2000000000000002</v>
      </c>
      <c r="E80" s="17"/>
      <c r="F80" s="11" t="s">
        <v>8</v>
      </c>
      <c r="G80" s="20">
        <v>234766.37038502944</v>
      </c>
      <c r="H80" s="20">
        <v>226212.17516504379</v>
      </c>
      <c r="I80" s="20">
        <v>203915.33274854958</v>
      </c>
      <c r="J80" s="20">
        <v>153352.68847508956</v>
      </c>
      <c r="K80" s="20">
        <v>118979.72423650355</v>
      </c>
      <c r="L80" s="20">
        <v>86969.502942127729</v>
      </c>
      <c r="M80" s="20">
        <v>75818.859155020677</v>
      </c>
      <c r="N80" s="20">
        <v>76081.6124058805</v>
      </c>
      <c r="O80" s="20">
        <v>85561.374265302104</v>
      </c>
      <c r="P80" s="20">
        <v>119863.29647466344</v>
      </c>
      <c r="Q80" s="20">
        <v>171121.63192386826</v>
      </c>
      <c r="R80" s="20">
        <v>207265.37339273791</v>
      </c>
      <c r="S80" s="46">
        <f>SUM(G80:R80)</f>
        <v>1759907.941569817</v>
      </c>
      <c r="T80" s="46">
        <v>1903939.398462648</v>
      </c>
      <c r="U80" s="46">
        <f t="shared" si="1"/>
        <v>-144031.45689283102</v>
      </c>
    </row>
    <row r="81" spans="1:21" x14ac:dyDescent="0.3">
      <c r="A81" s="3"/>
      <c r="B81" s="4"/>
      <c r="C81" s="4" t="s">
        <v>35</v>
      </c>
      <c r="D81" s="10">
        <v>2.2000000000000002</v>
      </c>
      <c r="E81" s="17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47"/>
      <c r="T81" s="47"/>
      <c r="U81" s="47">
        <f t="shared" si="1"/>
        <v>0</v>
      </c>
    </row>
    <row r="82" spans="1:21" x14ac:dyDescent="0.3">
      <c r="A82" s="3"/>
      <c r="B82" s="4"/>
      <c r="C82" s="4" t="s">
        <v>35</v>
      </c>
      <c r="D82" s="10">
        <v>2.2000000000000002</v>
      </c>
      <c r="E82" s="17"/>
      <c r="F82" s="31" t="s">
        <v>52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1"/>
      <c r="S82" s="47"/>
      <c r="T82" s="47"/>
      <c r="U82" s="47">
        <f t="shared" si="1"/>
        <v>0</v>
      </c>
    </row>
    <row r="83" spans="1:21" x14ac:dyDescent="0.3">
      <c r="A83" s="3"/>
      <c r="B83" s="4"/>
      <c r="C83" s="4" t="s">
        <v>35</v>
      </c>
      <c r="D83" s="10">
        <v>2.2000000000000002</v>
      </c>
      <c r="E83" s="17"/>
      <c r="F83" s="11" t="s">
        <v>53</v>
      </c>
      <c r="G83" s="18">
        <v>30014.682770340954</v>
      </c>
      <c r="H83" s="18">
        <v>28921.036114466217</v>
      </c>
      <c r="I83" s="18">
        <v>26070.403586418106</v>
      </c>
      <c r="J83" s="18">
        <v>19606.01209197826</v>
      </c>
      <c r="K83" s="18">
        <v>15211.457557589882</v>
      </c>
      <c r="L83" s="18">
        <v>11118.977719087552</v>
      </c>
      <c r="M83" s="18">
        <v>9478.5094637944367</v>
      </c>
      <c r="N83" s="18">
        <v>9511.3576126939788</v>
      </c>
      <c r="O83" s="18">
        <v>10696.471890334691</v>
      </c>
      <c r="P83" s="18">
        <v>14984.733385050706</v>
      </c>
      <c r="Q83" s="18">
        <v>21392.804187860522</v>
      </c>
      <c r="R83" s="18">
        <v>25911.321076503711</v>
      </c>
      <c r="S83" s="47"/>
      <c r="T83" s="47"/>
      <c r="U83" s="47">
        <f t="shared" si="1"/>
        <v>0</v>
      </c>
    </row>
    <row r="84" spans="1:21" x14ac:dyDescent="0.3">
      <c r="A84" s="3"/>
      <c r="B84" s="4" t="s">
        <v>54</v>
      </c>
      <c r="C84" s="4" t="s">
        <v>35</v>
      </c>
      <c r="D84" s="10">
        <v>2.2000000000000002</v>
      </c>
      <c r="E84" s="17"/>
      <c r="F84" s="11" t="s">
        <v>55</v>
      </c>
      <c r="G84" s="32">
        <v>6.8000000000000005E-2</v>
      </c>
      <c r="H84" s="32">
        <v>6.8000000000000005E-2</v>
      </c>
      <c r="I84" s="32">
        <v>6.8000000000000005E-2</v>
      </c>
      <c r="J84" s="32">
        <v>6.8000000000000005E-2</v>
      </c>
      <c r="K84" s="32">
        <v>6.8000000000000005E-2</v>
      </c>
      <c r="L84" s="32">
        <v>6.8000000000000005E-2</v>
      </c>
      <c r="M84" s="32">
        <v>6.8000000000000005E-2</v>
      </c>
      <c r="N84" s="32">
        <v>6.8000000000000005E-2</v>
      </c>
      <c r="O84" s="32">
        <v>6.8000000000000005E-2</v>
      </c>
      <c r="P84" s="32">
        <v>6.8000000000000005E-2</v>
      </c>
      <c r="Q84" s="32">
        <v>6.8000000000000005E-2</v>
      </c>
      <c r="R84" s="32">
        <v>6.8000000000000005E-2</v>
      </c>
      <c r="S84" s="47"/>
      <c r="T84" s="47"/>
      <c r="U84" s="47">
        <f t="shared" si="1"/>
        <v>0</v>
      </c>
    </row>
    <row r="85" spans="1:21" x14ac:dyDescent="0.3">
      <c r="A85" s="3"/>
      <c r="B85" s="4"/>
      <c r="C85" s="4" t="s">
        <v>35</v>
      </c>
      <c r="D85" s="10">
        <v>2.2000000000000002</v>
      </c>
      <c r="E85" s="17"/>
      <c r="F85" s="11" t="s">
        <v>56</v>
      </c>
      <c r="G85" s="20">
        <v>2040.998428383185</v>
      </c>
      <c r="H85" s="20">
        <v>1966.6304557837029</v>
      </c>
      <c r="I85" s="20">
        <v>1772.7874438764313</v>
      </c>
      <c r="J85" s="20">
        <v>1333.2088222545217</v>
      </c>
      <c r="K85" s="20">
        <v>1034.3791139161119</v>
      </c>
      <c r="L85" s="20">
        <v>756.09048489795362</v>
      </c>
      <c r="M85" s="20">
        <v>644.53864353802169</v>
      </c>
      <c r="N85" s="20">
        <v>646.77231766319062</v>
      </c>
      <c r="O85" s="20">
        <v>727.36008854275906</v>
      </c>
      <c r="P85" s="20">
        <v>1018.961870183448</v>
      </c>
      <c r="Q85" s="20">
        <v>1454.7106847745156</v>
      </c>
      <c r="R85" s="20">
        <v>1761.9698332022524</v>
      </c>
      <c r="S85" s="46">
        <f>SUM(G85:R85)</f>
        <v>15158.408187016095</v>
      </c>
      <c r="T85" s="46">
        <v>15158.408187016095</v>
      </c>
      <c r="U85" s="46">
        <f t="shared" si="1"/>
        <v>0</v>
      </c>
    </row>
    <row r="86" spans="1:21" x14ac:dyDescent="0.3">
      <c r="A86" s="3"/>
      <c r="B86" s="4"/>
      <c r="C86" s="4" t="s">
        <v>35</v>
      </c>
      <c r="D86" s="10">
        <v>2.2000000000000002</v>
      </c>
      <c r="E86" s="17"/>
      <c r="F86" s="11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47"/>
      <c r="T86" s="47"/>
      <c r="U86" s="47">
        <f t="shared" si="1"/>
        <v>0</v>
      </c>
    </row>
    <row r="87" spans="1:21" x14ac:dyDescent="0.3">
      <c r="A87" s="3"/>
      <c r="B87" s="4"/>
      <c r="C87" s="4" t="s">
        <v>35</v>
      </c>
      <c r="D87" s="10">
        <v>2.2000000000000002</v>
      </c>
      <c r="E87" s="17"/>
      <c r="F87" s="14" t="s">
        <v>29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47"/>
      <c r="T87" s="47"/>
      <c r="U87" s="47">
        <f t="shared" si="1"/>
        <v>0</v>
      </c>
    </row>
    <row r="88" spans="1:21" x14ac:dyDescent="0.3">
      <c r="A88" s="3"/>
      <c r="B88" s="4"/>
      <c r="C88" s="4" t="s">
        <v>35</v>
      </c>
      <c r="D88" s="10">
        <v>2.2000000000000002</v>
      </c>
      <c r="E88" s="17"/>
      <c r="F88" s="14" t="s">
        <v>30</v>
      </c>
      <c r="G88" s="27">
        <v>14</v>
      </c>
      <c r="H88" s="27">
        <v>12</v>
      </c>
      <c r="I88" s="27">
        <v>14</v>
      </c>
      <c r="J88" s="27">
        <v>14</v>
      </c>
      <c r="K88" s="27">
        <v>19</v>
      </c>
      <c r="L88" s="27">
        <v>19</v>
      </c>
      <c r="M88" s="27">
        <v>41</v>
      </c>
      <c r="N88" s="27">
        <v>54</v>
      </c>
      <c r="O88" s="27">
        <v>43</v>
      </c>
      <c r="P88" s="27">
        <v>27</v>
      </c>
      <c r="Q88" s="27">
        <v>14</v>
      </c>
      <c r="R88" s="27">
        <v>12</v>
      </c>
      <c r="S88" s="47"/>
      <c r="T88" s="47"/>
      <c r="U88" s="47">
        <f t="shared" si="1"/>
        <v>0</v>
      </c>
    </row>
    <row r="89" spans="1:21" x14ac:dyDescent="0.3">
      <c r="A89" s="3"/>
      <c r="B89" s="4" t="s">
        <v>31</v>
      </c>
      <c r="C89" s="4" t="s">
        <v>35</v>
      </c>
      <c r="D89" s="10">
        <v>2.2000000000000002</v>
      </c>
      <c r="E89" s="17"/>
      <c r="F89" s="11" t="s">
        <v>32</v>
      </c>
      <c r="G89" s="19">
        <v>20</v>
      </c>
      <c r="H89" s="19">
        <v>20</v>
      </c>
      <c r="I89" s="19">
        <v>20</v>
      </c>
      <c r="J89" s="19">
        <v>20</v>
      </c>
      <c r="K89" s="19">
        <v>20</v>
      </c>
      <c r="L89" s="19">
        <v>20</v>
      </c>
      <c r="M89" s="19">
        <v>20</v>
      </c>
      <c r="N89" s="19">
        <v>20</v>
      </c>
      <c r="O89" s="19">
        <v>20</v>
      </c>
      <c r="P89" s="19">
        <v>20</v>
      </c>
      <c r="Q89" s="19">
        <v>20</v>
      </c>
      <c r="R89" s="19">
        <v>20</v>
      </c>
      <c r="S89" s="47"/>
      <c r="T89" s="47"/>
      <c r="U89" s="47">
        <f t="shared" si="1"/>
        <v>0</v>
      </c>
    </row>
    <row r="90" spans="1:21" x14ac:dyDescent="0.3">
      <c r="A90" s="3"/>
      <c r="B90" s="4"/>
      <c r="C90" s="4" t="s">
        <v>35</v>
      </c>
      <c r="D90" s="10">
        <v>2.2000000000000002</v>
      </c>
      <c r="E90" s="17"/>
      <c r="F90" s="11" t="s">
        <v>33</v>
      </c>
      <c r="G90" s="20">
        <v>280</v>
      </c>
      <c r="H90" s="20">
        <v>240</v>
      </c>
      <c r="I90" s="20">
        <v>280</v>
      </c>
      <c r="J90" s="20">
        <v>280</v>
      </c>
      <c r="K90" s="20">
        <v>380</v>
      </c>
      <c r="L90" s="20">
        <v>380</v>
      </c>
      <c r="M90" s="20">
        <v>820</v>
      </c>
      <c r="N90" s="20">
        <v>1080</v>
      </c>
      <c r="O90" s="20">
        <v>860</v>
      </c>
      <c r="P90" s="20">
        <v>540</v>
      </c>
      <c r="Q90" s="20">
        <v>280</v>
      </c>
      <c r="R90" s="20">
        <v>240</v>
      </c>
      <c r="S90" s="46">
        <f>SUM(G90:R90)</f>
        <v>5660</v>
      </c>
      <c r="T90" s="46">
        <v>5660</v>
      </c>
      <c r="U90" s="46">
        <f t="shared" si="1"/>
        <v>0</v>
      </c>
    </row>
    <row r="91" spans="1:21" x14ac:dyDescent="0.3">
      <c r="A91" s="3"/>
      <c r="B91" s="4"/>
      <c r="C91" s="4" t="s">
        <v>35</v>
      </c>
      <c r="D91" s="10">
        <v>2.2000000000000002</v>
      </c>
      <c r="E91" s="17"/>
      <c r="F91" s="11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47"/>
      <c r="T91" s="47"/>
      <c r="U91" s="47">
        <f t="shared" si="1"/>
        <v>0</v>
      </c>
    </row>
    <row r="92" spans="1:21" x14ac:dyDescent="0.3">
      <c r="A92" s="3"/>
      <c r="B92" s="4"/>
      <c r="C92" s="4" t="s">
        <v>35</v>
      </c>
      <c r="D92" s="10">
        <v>2.2000000000000002</v>
      </c>
      <c r="E92" s="17"/>
      <c r="F92" s="14" t="s">
        <v>57</v>
      </c>
      <c r="G92" s="18">
        <v>227.25839235550077</v>
      </c>
      <c r="H92" s="18">
        <v>247.77414148857835</v>
      </c>
      <c r="I92" s="18">
        <v>217.83461197200583</v>
      </c>
      <c r="J92" s="18">
        <v>209.22265753628733</v>
      </c>
      <c r="K92" s="18">
        <v>189.01705612780177</v>
      </c>
      <c r="L92" s="18">
        <v>167.59922454640275</v>
      </c>
      <c r="M92" s="18">
        <v>123.45268252938941</v>
      </c>
      <c r="N92" s="18">
        <v>116.05177524196694</v>
      </c>
      <c r="O92" s="18">
        <v>152.79795074366857</v>
      </c>
      <c r="P92" s="18">
        <v>178.1842366099078</v>
      </c>
      <c r="Q92" s="18">
        <v>204.60106892482364</v>
      </c>
      <c r="R92" s="18">
        <v>207.67258879388609</v>
      </c>
      <c r="S92" s="47"/>
      <c r="T92" s="47"/>
      <c r="U92" s="47">
        <f t="shared" si="1"/>
        <v>0</v>
      </c>
    </row>
    <row r="93" spans="1:21" x14ac:dyDescent="0.3">
      <c r="A93" s="3"/>
      <c r="B93" s="4" t="s">
        <v>58</v>
      </c>
      <c r="C93" s="4" t="s">
        <v>35</v>
      </c>
      <c r="D93" s="10">
        <v>2.2000000000000002</v>
      </c>
      <c r="E93" s="17"/>
      <c r="F93" s="14" t="s">
        <v>59</v>
      </c>
      <c r="G93" s="21">
        <v>-0.25</v>
      </c>
      <c r="H93" s="21">
        <v>-0.25</v>
      </c>
      <c r="I93" s="21">
        <v>-0.25</v>
      </c>
      <c r="J93" s="21">
        <v>-0.25</v>
      </c>
      <c r="K93" s="21">
        <v>-0.25</v>
      </c>
      <c r="L93" s="21">
        <v>-0.25</v>
      </c>
      <c r="M93" s="21">
        <v>-0.25</v>
      </c>
      <c r="N93" s="21">
        <v>-0.25</v>
      </c>
      <c r="O93" s="21">
        <v>-0.25</v>
      </c>
      <c r="P93" s="21">
        <v>-0.25</v>
      </c>
      <c r="Q93" s="21">
        <v>-0.25</v>
      </c>
      <c r="R93" s="21">
        <v>-0.25</v>
      </c>
      <c r="S93" s="47"/>
      <c r="T93" s="47"/>
      <c r="U93" s="47">
        <f t="shared" si="1"/>
        <v>0</v>
      </c>
    </row>
    <row r="94" spans="1:21" x14ac:dyDescent="0.3">
      <c r="A94" s="3"/>
      <c r="B94" s="4"/>
      <c r="C94" s="4" t="s">
        <v>35</v>
      </c>
      <c r="D94" s="10">
        <v>2.2000000000000002</v>
      </c>
      <c r="E94" s="17"/>
      <c r="F94" s="14" t="s">
        <v>60</v>
      </c>
      <c r="G94" s="33">
        <v>-56.814598088875194</v>
      </c>
      <c r="H94" s="33">
        <v>-61.943535372144588</v>
      </c>
      <c r="I94" s="33">
        <v>-54.458652993001458</v>
      </c>
      <c r="J94" s="33">
        <v>-52.305664384071832</v>
      </c>
      <c r="K94" s="33">
        <v>-47.254264031950441</v>
      </c>
      <c r="L94" s="33">
        <v>-41.899806136600688</v>
      </c>
      <c r="M94" s="33">
        <v>-30.863170632347352</v>
      </c>
      <c r="N94" s="33">
        <v>-29.012943810491734</v>
      </c>
      <c r="O94" s="33">
        <v>-38.199487685917141</v>
      </c>
      <c r="P94" s="33">
        <v>-44.54605915247695</v>
      </c>
      <c r="Q94" s="33">
        <v>-51.150267231205909</v>
      </c>
      <c r="R94" s="33">
        <v>-51.918147198471523</v>
      </c>
      <c r="S94" s="46">
        <f>SUM(G94:R94)</f>
        <v>-560.36659671755478</v>
      </c>
      <c r="T94" s="46">
        <v>-560.36659671755478</v>
      </c>
      <c r="U94" s="46">
        <f t="shared" si="1"/>
        <v>0</v>
      </c>
    </row>
    <row r="95" spans="1:21" x14ac:dyDescent="0.3">
      <c r="A95" s="3"/>
      <c r="B95" s="4"/>
      <c r="C95" s="4" t="s">
        <v>35</v>
      </c>
      <c r="D95" s="10">
        <v>2.2000000000000002</v>
      </c>
      <c r="E95" s="17"/>
      <c r="F95" s="11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48"/>
      <c r="T95" s="48"/>
      <c r="U95" s="48">
        <f t="shared" si="1"/>
        <v>0</v>
      </c>
    </row>
    <row r="96" spans="1:21" x14ac:dyDescent="0.3">
      <c r="A96" s="3"/>
      <c r="B96" s="4"/>
      <c r="C96" s="4" t="s">
        <v>35</v>
      </c>
      <c r="D96" s="10">
        <v>2.2000000000000002</v>
      </c>
      <c r="E96" s="17"/>
      <c r="F96" s="11" t="s">
        <v>12</v>
      </c>
      <c r="G96" s="20">
        <v>-4199.2452966873698</v>
      </c>
      <c r="H96" s="20">
        <v>-4127.6458783302305</v>
      </c>
      <c r="I96" s="20">
        <v>-3706.0063886782355</v>
      </c>
      <c r="J96" s="20">
        <v>-2916.545787023048</v>
      </c>
      <c r="K96" s="20">
        <v>-2340.3498724049941</v>
      </c>
      <c r="L96" s="20">
        <v>-1794.0669520385325</v>
      </c>
      <c r="M96" s="20">
        <v>-1510.3547209003968</v>
      </c>
      <c r="N96" s="20">
        <v>-1492.6138005681075</v>
      </c>
      <c r="O96" s="20">
        <v>-1737.8428084296711</v>
      </c>
      <c r="P96" s="20">
        <v>-2330.336175386431</v>
      </c>
      <c r="Q96" s="20">
        <v>-3183.9300420917248</v>
      </c>
      <c r="R96" s="20">
        <v>-3738.9205686146265</v>
      </c>
      <c r="S96" s="46">
        <f>SUM(G96:R96)</f>
        <v>-33077.858291153359</v>
      </c>
      <c r="T96" s="46">
        <v>-35720.322665047206</v>
      </c>
      <c r="U96" s="46">
        <f t="shared" si="1"/>
        <v>2642.4643738938466</v>
      </c>
    </row>
    <row r="97" spans="1:21" x14ac:dyDescent="0.3">
      <c r="A97" s="3"/>
      <c r="B97" s="4"/>
      <c r="C97" s="4" t="s">
        <v>35</v>
      </c>
      <c r="D97" s="10">
        <v>2.2000000000000002</v>
      </c>
      <c r="E97" s="17"/>
      <c r="F97" s="11" t="s">
        <v>13</v>
      </c>
      <c r="G97" s="22">
        <v>5033.4419431760671</v>
      </c>
      <c r="H97" s="22">
        <v>4947.6190178637171</v>
      </c>
      <c r="I97" s="22">
        <v>4442.2191799957309</v>
      </c>
      <c r="J97" s="22">
        <v>3495.9291149712026</v>
      </c>
      <c r="K97" s="22">
        <v>2805.2696085086704</v>
      </c>
      <c r="L97" s="22">
        <v>2150.4654306288066</v>
      </c>
      <c r="M97" s="22">
        <v>1810.3926453763493</v>
      </c>
      <c r="N97" s="22">
        <v>1789.1274212224914</v>
      </c>
      <c r="O97" s="22">
        <v>2083.0721390572835</v>
      </c>
      <c r="P97" s="22">
        <v>2793.2666510679005</v>
      </c>
      <c r="Q97" s="22">
        <v>3816.4303072852758</v>
      </c>
      <c r="R97" s="22">
        <v>4481.671891640789</v>
      </c>
      <c r="S97" s="46">
        <f>SUM(G97:R97)</f>
        <v>39648.905350794288</v>
      </c>
      <c r="T97" s="46">
        <v>42816.305698518227</v>
      </c>
      <c r="U97" s="46">
        <f t="shared" si="1"/>
        <v>-3167.4003477239385</v>
      </c>
    </row>
    <row r="98" spans="1:21" x14ac:dyDescent="0.3">
      <c r="A98" s="4"/>
      <c r="B98" s="4"/>
      <c r="C98" s="4"/>
      <c r="D98" s="23"/>
      <c r="E98" s="17"/>
      <c r="F98" s="24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48"/>
      <c r="T98" s="48"/>
      <c r="U98" s="48">
        <f t="shared" si="1"/>
        <v>0</v>
      </c>
    </row>
    <row r="99" spans="1:21" x14ac:dyDescent="0.3">
      <c r="A99" s="3" t="s">
        <v>61</v>
      </c>
      <c r="B99" s="3"/>
      <c r="C99" s="4" t="s">
        <v>61</v>
      </c>
      <c r="D99" s="5" t="s">
        <v>61</v>
      </c>
      <c r="E99" s="6" t="s">
        <v>62</v>
      </c>
      <c r="F99" s="7" t="s">
        <v>2</v>
      </c>
      <c r="G99" s="8">
        <v>467488.21747214504</v>
      </c>
      <c r="H99" s="8">
        <v>467642.84578746581</v>
      </c>
      <c r="I99" s="8">
        <v>411880.61464907241</v>
      </c>
      <c r="J99" s="8">
        <v>343195.44425753283</v>
      </c>
      <c r="K99" s="8">
        <v>279924.28059556358</v>
      </c>
      <c r="L99" s="8">
        <v>222027.13911211249</v>
      </c>
      <c r="M99" s="8">
        <v>186656.49223272275</v>
      </c>
      <c r="N99" s="8">
        <v>190805.61412530439</v>
      </c>
      <c r="O99" s="8">
        <v>235824.6109227071</v>
      </c>
      <c r="P99" s="8">
        <v>305632.82002120838</v>
      </c>
      <c r="Q99" s="8">
        <v>392335.88083784911</v>
      </c>
      <c r="R99" s="8">
        <v>455099.95251912804</v>
      </c>
      <c r="S99" s="46">
        <f>SUM(G99:R99)</f>
        <v>3958513.912532812</v>
      </c>
      <c r="T99" s="46">
        <v>4253735.6961042034</v>
      </c>
      <c r="U99" s="46">
        <f t="shared" si="1"/>
        <v>-295221.78357139137</v>
      </c>
    </row>
    <row r="100" spans="1:21" x14ac:dyDescent="0.3">
      <c r="A100" s="3"/>
      <c r="B100" s="4"/>
      <c r="C100" s="4" t="s">
        <v>61</v>
      </c>
      <c r="D100" s="10">
        <v>2.2999999999999998</v>
      </c>
      <c r="E100" s="6" t="s">
        <v>63</v>
      </c>
      <c r="F100" s="1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47"/>
      <c r="T100" s="47"/>
      <c r="U100" s="47">
        <f t="shared" si="1"/>
        <v>0</v>
      </c>
    </row>
    <row r="101" spans="1:21" x14ac:dyDescent="0.3">
      <c r="A101" s="3"/>
      <c r="B101" s="4"/>
      <c r="C101" s="4" t="s">
        <v>61</v>
      </c>
      <c r="D101" s="10">
        <v>2.2999999999999998</v>
      </c>
      <c r="E101" s="17"/>
      <c r="F101" s="14" t="s">
        <v>4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48"/>
      <c r="T101" s="48"/>
      <c r="U101" s="48">
        <f t="shared" si="1"/>
        <v>0</v>
      </c>
    </row>
    <row r="102" spans="1:21" x14ac:dyDescent="0.3">
      <c r="A102" s="3"/>
      <c r="B102" s="4"/>
      <c r="C102" s="4" t="s">
        <v>61</v>
      </c>
      <c r="D102" s="10">
        <v>2.2999999999999998</v>
      </c>
      <c r="E102" s="17"/>
      <c r="F102" s="14" t="s">
        <v>18</v>
      </c>
      <c r="G102" s="18">
        <v>197.38300000000001</v>
      </c>
      <c r="H102" s="18">
        <v>197.38300000000001</v>
      </c>
      <c r="I102" s="18">
        <v>197.38300000000001</v>
      </c>
      <c r="J102" s="18">
        <v>197.38300000000001</v>
      </c>
      <c r="K102" s="18">
        <v>197.38300000000001</v>
      </c>
      <c r="L102" s="18">
        <v>197.38300000000001</v>
      </c>
      <c r="M102" s="18">
        <v>197.38300000000001</v>
      </c>
      <c r="N102" s="18">
        <v>197.38300000000001</v>
      </c>
      <c r="O102" s="18">
        <v>197.38300000000001</v>
      </c>
      <c r="P102" s="18">
        <v>197.38300000000001</v>
      </c>
      <c r="Q102" s="18">
        <v>197.38300000000001</v>
      </c>
      <c r="R102" s="18">
        <v>197.38300000000001</v>
      </c>
      <c r="S102" s="48"/>
      <c r="T102" s="48"/>
      <c r="U102" s="48">
        <f t="shared" si="1"/>
        <v>0</v>
      </c>
    </row>
    <row r="103" spans="1:21" x14ac:dyDescent="0.3">
      <c r="A103" s="3"/>
      <c r="B103" s="4"/>
      <c r="C103" s="4" t="s">
        <v>61</v>
      </c>
      <c r="D103" s="10">
        <v>2.2999999999999998</v>
      </c>
      <c r="E103" s="17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47"/>
      <c r="T103" s="47"/>
      <c r="U103" s="47">
        <f t="shared" si="1"/>
        <v>0</v>
      </c>
    </row>
    <row r="104" spans="1:21" x14ac:dyDescent="0.3">
      <c r="A104" s="3"/>
      <c r="B104" s="4"/>
      <c r="C104" s="4" t="s">
        <v>61</v>
      </c>
      <c r="D104" s="10">
        <v>2.2999999999999998</v>
      </c>
      <c r="E104" s="17"/>
      <c r="F104" s="14" t="s">
        <v>44</v>
      </c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48"/>
      <c r="T104" s="48"/>
      <c r="U104" s="48">
        <f t="shared" si="1"/>
        <v>0</v>
      </c>
    </row>
    <row r="105" spans="1:21" x14ac:dyDescent="0.3">
      <c r="A105" s="3"/>
      <c r="B105" s="4"/>
      <c r="C105" s="4" t="s">
        <v>61</v>
      </c>
      <c r="D105" s="10">
        <v>2.2999999999999998</v>
      </c>
      <c r="E105" s="17"/>
      <c r="F105" s="14" t="s">
        <v>64</v>
      </c>
      <c r="G105" s="18">
        <v>44175.75499778927</v>
      </c>
      <c r="H105" s="18">
        <v>48651.215110719997</v>
      </c>
      <c r="I105" s="18">
        <v>41626.989059984211</v>
      </c>
      <c r="J105" s="18">
        <v>39681.590214391246</v>
      </c>
      <c r="K105" s="18">
        <v>33788.18629537466</v>
      </c>
      <c r="L105" s="18">
        <v>29694.277410728901</v>
      </c>
      <c r="M105" s="18">
        <v>19887.192000244795</v>
      </c>
      <c r="N105" s="18">
        <v>17808.655926942331</v>
      </c>
      <c r="O105" s="18">
        <v>27155.385434218482</v>
      </c>
      <c r="P105" s="18">
        <v>32298.43670656173</v>
      </c>
      <c r="Q105" s="18">
        <v>39434.211270636901</v>
      </c>
      <c r="R105" s="18">
        <v>42274.697545546296</v>
      </c>
      <c r="S105" s="48"/>
      <c r="T105" s="48"/>
      <c r="U105" s="48">
        <f t="shared" si="1"/>
        <v>0</v>
      </c>
    </row>
    <row r="106" spans="1:21" x14ac:dyDescent="0.3">
      <c r="A106" s="3"/>
      <c r="B106" s="4" t="s">
        <v>65</v>
      </c>
      <c r="C106" s="4" t="s">
        <v>61</v>
      </c>
      <c r="D106" s="10">
        <v>2.2999999999999998</v>
      </c>
      <c r="E106" s="17"/>
      <c r="F106" s="14" t="s">
        <v>7</v>
      </c>
      <c r="G106" s="19">
        <v>1.91</v>
      </c>
      <c r="H106" s="19">
        <v>1.91</v>
      </c>
      <c r="I106" s="19">
        <v>1.91</v>
      </c>
      <c r="J106" s="19">
        <v>1.91</v>
      </c>
      <c r="K106" s="19">
        <v>1.91</v>
      </c>
      <c r="L106" s="19">
        <v>1.91</v>
      </c>
      <c r="M106" s="19">
        <v>1.95</v>
      </c>
      <c r="N106" s="19">
        <v>1.95</v>
      </c>
      <c r="O106" s="19">
        <v>1.95</v>
      </c>
      <c r="P106" s="19">
        <v>1.95</v>
      </c>
      <c r="Q106" s="19">
        <v>1.95</v>
      </c>
      <c r="R106" s="19">
        <v>1.95</v>
      </c>
      <c r="S106" s="48"/>
      <c r="T106" s="48"/>
      <c r="U106" s="48">
        <f t="shared" si="1"/>
        <v>0</v>
      </c>
    </row>
    <row r="107" spans="1:21" x14ac:dyDescent="0.3">
      <c r="A107" s="3"/>
      <c r="B107" s="4"/>
      <c r="C107" s="4" t="s">
        <v>61</v>
      </c>
      <c r="D107" s="10">
        <v>2.2999999999999998</v>
      </c>
      <c r="E107" s="17"/>
      <c r="F107" s="14" t="s">
        <v>8</v>
      </c>
      <c r="G107" s="20">
        <v>84375.692045777498</v>
      </c>
      <c r="H107" s="20">
        <v>92923.820861475193</v>
      </c>
      <c r="I107" s="20">
        <v>79507.549104569844</v>
      </c>
      <c r="J107" s="20">
        <v>75791.83730948728</v>
      </c>
      <c r="K107" s="20">
        <v>64535.435824165601</v>
      </c>
      <c r="L107" s="20">
        <v>56716.069854492198</v>
      </c>
      <c r="M107" s="20">
        <v>38780.024400477349</v>
      </c>
      <c r="N107" s="20">
        <v>34726.879057537546</v>
      </c>
      <c r="O107" s="20">
        <v>52953.001596726041</v>
      </c>
      <c r="P107" s="20">
        <v>62981.951577795371</v>
      </c>
      <c r="Q107" s="20">
        <v>76896.711977741958</v>
      </c>
      <c r="R107" s="20">
        <v>82435.660213815281</v>
      </c>
      <c r="S107" s="46">
        <f>SUM(G107:R107)</f>
        <v>802624.63382406102</v>
      </c>
      <c r="T107" s="46">
        <v>862106.54538439738</v>
      </c>
      <c r="U107" s="46">
        <f t="shared" si="1"/>
        <v>-59481.911560336361</v>
      </c>
    </row>
    <row r="108" spans="1:21" x14ac:dyDescent="0.3">
      <c r="A108" s="3"/>
      <c r="B108" s="4"/>
      <c r="C108" s="4" t="s">
        <v>61</v>
      </c>
      <c r="D108" s="10">
        <v>2.2999999999999998</v>
      </c>
      <c r="E108" s="17"/>
      <c r="F108" s="14" t="s">
        <v>47</v>
      </c>
      <c r="G108" s="45">
        <v>871.1804617891695</v>
      </c>
      <c r="H108" s="45">
        <v>862.4911837531605</v>
      </c>
      <c r="I108" s="45">
        <v>978.35677693678917</v>
      </c>
      <c r="J108" s="45">
        <v>1239.0349209876631</v>
      </c>
      <c r="K108" s="45">
        <v>2050.4447245506708</v>
      </c>
      <c r="L108" s="45">
        <v>2786.1869404717022</v>
      </c>
      <c r="M108" s="45">
        <v>4749.5152923658325</v>
      </c>
      <c r="N108" s="45">
        <v>6954.4433532575549</v>
      </c>
      <c r="O108" s="45">
        <v>6262.3861716647916</v>
      </c>
      <c r="P108" s="45">
        <v>3969.6888079053629</v>
      </c>
      <c r="Q108" s="45">
        <v>1244.835542162522</v>
      </c>
      <c r="R108" s="45">
        <v>1499.8475764678981</v>
      </c>
      <c r="S108" s="46"/>
      <c r="T108" s="46"/>
      <c r="U108" s="46">
        <f t="shared" si="1"/>
        <v>0</v>
      </c>
    </row>
    <row r="109" spans="1:21" x14ac:dyDescent="0.3">
      <c r="A109" s="3"/>
      <c r="B109" s="4" t="s">
        <v>66</v>
      </c>
      <c r="C109" s="4" t="s">
        <v>61</v>
      </c>
      <c r="D109" s="10">
        <v>2.2999999999999998</v>
      </c>
      <c r="E109" s="17"/>
      <c r="F109" s="14" t="s">
        <v>7</v>
      </c>
      <c r="G109" s="28">
        <v>1.05</v>
      </c>
      <c r="H109" s="28">
        <v>1.05</v>
      </c>
      <c r="I109" s="28">
        <v>1.05</v>
      </c>
      <c r="J109" s="28">
        <v>1.05</v>
      </c>
      <c r="K109" s="28">
        <v>1.05</v>
      </c>
      <c r="L109" s="28">
        <v>1.05</v>
      </c>
      <c r="M109" s="28">
        <v>1.05</v>
      </c>
      <c r="N109" s="28">
        <v>1.05</v>
      </c>
      <c r="O109" s="28">
        <v>1.05</v>
      </c>
      <c r="P109" s="28">
        <v>1.05</v>
      </c>
      <c r="Q109" s="28">
        <v>1.05</v>
      </c>
      <c r="R109" s="28">
        <v>1.05</v>
      </c>
      <c r="S109" s="46"/>
      <c r="T109" s="46"/>
      <c r="U109" s="46">
        <f t="shared" si="1"/>
        <v>0</v>
      </c>
    </row>
    <row r="110" spans="1:21" x14ac:dyDescent="0.3">
      <c r="A110" s="3"/>
      <c r="B110" s="4"/>
      <c r="C110" s="4" t="s">
        <v>61</v>
      </c>
      <c r="D110" s="10">
        <v>2.2999999999999998</v>
      </c>
      <c r="E110" s="17"/>
      <c r="F110" s="14" t="s">
        <v>49</v>
      </c>
      <c r="G110" s="30">
        <v>914.73948487862799</v>
      </c>
      <c r="H110" s="30">
        <v>905.61574294081856</v>
      </c>
      <c r="I110" s="30">
        <v>1027.2746157836286</v>
      </c>
      <c r="J110" s="30">
        <v>1300.9866670370463</v>
      </c>
      <c r="K110" s="30">
        <v>2152.9669607782043</v>
      </c>
      <c r="L110" s="30">
        <v>2925.4962874952876</v>
      </c>
      <c r="M110" s="30">
        <v>4986.991056984124</v>
      </c>
      <c r="N110" s="30">
        <v>7302.1655209204328</v>
      </c>
      <c r="O110" s="30">
        <v>6575.5054802480317</v>
      </c>
      <c r="P110" s="30">
        <v>4168.1732483006308</v>
      </c>
      <c r="Q110" s="30">
        <v>1307.0773192706481</v>
      </c>
      <c r="R110" s="30">
        <v>1574.8399552912931</v>
      </c>
      <c r="S110" s="46">
        <f>SUM(G110:R110)</f>
        <v>35141.832339928776</v>
      </c>
      <c r="T110" s="46">
        <v>35141.832339928776</v>
      </c>
      <c r="U110" s="46">
        <f t="shared" si="1"/>
        <v>0</v>
      </c>
    </row>
    <row r="111" spans="1:21" x14ac:dyDescent="0.3">
      <c r="A111" s="3"/>
      <c r="B111" s="4"/>
      <c r="C111" s="4" t="s">
        <v>61</v>
      </c>
      <c r="D111" s="10">
        <v>2.2999999999999998</v>
      </c>
      <c r="E111" s="17"/>
      <c r="F111" s="11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48"/>
      <c r="T111" s="48"/>
      <c r="U111" s="48">
        <f t="shared" si="1"/>
        <v>0</v>
      </c>
    </row>
    <row r="112" spans="1:21" x14ac:dyDescent="0.3">
      <c r="A112" s="3"/>
      <c r="B112" s="4"/>
      <c r="C112" s="4" t="s">
        <v>61</v>
      </c>
      <c r="D112" s="10">
        <v>2.2999999999999998</v>
      </c>
      <c r="E112" s="17"/>
      <c r="F112" s="14" t="s">
        <v>50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48"/>
      <c r="T112" s="48"/>
      <c r="U112" s="48">
        <f t="shared" si="1"/>
        <v>0</v>
      </c>
    </row>
    <row r="113" spans="1:21" x14ac:dyDescent="0.3">
      <c r="A113" s="3"/>
      <c r="B113" s="4"/>
      <c r="C113" s="4" t="s">
        <v>61</v>
      </c>
      <c r="D113" s="10">
        <v>2.2999999999999998</v>
      </c>
      <c r="E113" s="17"/>
      <c r="F113" s="14" t="s">
        <v>67</v>
      </c>
      <c r="G113" s="18">
        <v>19116299.514554445</v>
      </c>
      <c r="H113" s="18">
        <v>18715680.134577662</v>
      </c>
      <c r="I113" s="18">
        <v>16584953.226118054</v>
      </c>
      <c r="J113" s="18">
        <v>13342153.316655951</v>
      </c>
      <c r="K113" s="18">
        <v>10701463.716584673</v>
      </c>
      <c r="L113" s="18">
        <v>8166772.3336553639</v>
      </c>
      <c r="M113" s="18">
        <v>7010337.8177315826</v>
      </c>
      <c r="N113" s="18">
        <v>7295249.8777965829</v>
      </c>
      <c r="O113" s="18">
        <v>8659334.467561692</v>
      </c>
      <c r="P113" s="18">
        <v>11685670.734690851</v>
      </c>
      <c r="Q113" s="18">
        <v>15370338.834585078</v>
      </c>
      <c r="R113" s="18">
        <v>18142760.075085178</v>
      </c>
      <c r="S113" s="48"/>
      <c r="T113" s="48"/>
      <c r="U113" s="48">
        <f t="shared" si="1"/>
        <v>0</v>
      </c>
    </row>
    <row r="114" spans="1:21" x14ac:dyDescent="0.3">
      <c r="A114" s="3"/>
      <c r="B114" s="4" t="s">
        <v>68</v>
      </c>
      <c r="C114" s="4" t="s">
        <v>61</v>
      </c>
      <c r="D114" s="10">
        <v>2.2999999999999998</v>
      </c>
      <c r="E114" s="17"/>
      <c r="F114" s="14" t="s">
        <v>7</v>
      </c>
      <c r="G114" s="21">
        <v>2.026E-2</v>
      </c>
      <c r="H114" s="21">
        <v>2.026E-2</v>
      </c>
      <c r="I114" s="21">
        <v>2.026E-2</v>
      </c>
      <c r="J114" s="21">
        <v>2.026E-2</v>
      </c>
      <c r="K114" s="21">
        <v>2.026E-2</v>
      </c>
      <c r="L114" s="21">
        <v>2.026E-2</v>
      </c>
      <c r="M114" s="21">
        <v>2.0729999999999998E-2</v>
      </c>
      <c r="N114" s="21">
        <v>2.0729999999999998E-2</v>
      </c>
      <c r="O114" s="21">
        <v>2.0729999999999998E-2</v>
      </c>
      <c r="P114" s="21">
        <v>2.0729999999999998E-2</v>
      </c>
      <c r="Q114" s="21">
        <v>2.0729999999999998E-2</v>
      </c>
      <c r="R114" s="21">
        <v>2.0729999999999998E-2</v>
      </c>
      <c r="S114" s="48"/>
      <c r="T114" s="48"/>
      <c r="U114" s="48">
        <f t="shared" si="1"/>
        <v>0</v>
      </c>
    </row>
    <row r="115" spans="1:21" x14ac:dyDescent="0.3">
      <c r="A115" s="3"/>
      <c r="B115" s="4"/>
      <c r="C115" s="4" t="s">
        <v>61</v>
      </c>
      <c r="D115" s="10">
        <v>2.2999999999999998</v>
      </c>
      <c r="E115" s="17"/>
      <c r="F115" s="11" t="s">
        <v>8</v>
      </c>
      <c r="G115" s="20">
        <v>387296.22816487303</v>
      </c>
      <c r="H115" s="20">
        <v>379179.67952654342</v>
      </c>
      <c r="I115" s="20">
        <v>336011.15236115176</v>
      </c>
      <c r="J115" s="20">
        <v>270312.02619544958</v>
      </c>
      <c r="K115" s="20">
        <v>216811.65489800548</v>
      </c>
      <c r="L115" s="20">
        <v>165458.80747985767</v>
      </c>
      <c r="M115" s="20">
        <v>145324.30296157568</v>
      </c>
      <c r="N115" s="20">
        <v>151230.52996672314</v>
      </c>
      <c r="O115" s="20">
        <v>179508.00351255387</v>
      </c>
      <c r="P115" s="20">
        <v>242243.95433014131</v>
      </c>
      <c r="Q115" s="20">
        <v>318627.12404094863</v>
      </c>
      <c r="R115" s="20">
        <v>376099.41635651572</v>
      </c>
      <c r="S115" s="46">
        <f>SUM(G115:R115)</f>
        <v>3168102.8797943392</v>
      </c>
      <c r="T115" s="46">
        <v>3406950.2192316321</v>
      </c>
      <c r="U115" s="46">
        <f t="shared" si="1"/>
        <v>-238847.33943729289</v>
      </c>
    </row>
    <row r="116" spans="1:21" x14ac:dyDescent="0.3">
      <c r="A116" s="3"/>
      <c r="B116" s="4"/>
      <c r="C116" s="4" t="s">
        <v>61</v>
      </c>
      <c r="D116" s="10">
        <v>2.2999999999999998</v>
      </c>
      <c r="E116" s="17"/>
      <c r="F116" s="11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48"/>
      <c r="T116" s="48"/>
      <c r="U116" s="48">
        <f t="shared" si="1"/>
        <v>0</v>
      </c>
    </row>
    <row r="117" spans="1:21" x14ac:dyDescent="0.3">
      <c r="A117" s="3"/>
      <c r="B117" s="4"/>
      <c r="C117" s="4" t="s">
        <v>61</v>
      </c>
      <c r="D117" s="10">
        <v>2.2999999999999998</v>
      </c>
      <c r="E117" s="17"/>
      <c r="F117" s="31" t="s">
        <v>52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48"/>
      <c r="T117" s="48"/>
      <c r="U117" s="48">
        <f t="shared" si="1"/>
        <v>0</v>
      </c>
    </row>
    <row r="118" spans="1:21" x14ac:dyDescent="0.3">
      <c r="A118" s="3"/>
      <c r="B118" s="4"/>
      <c r="C118" s="4" t="s">
        <v>61</v>
      </c>
      <c r="D118" s="10">
        <v>2.2999999999999998</v>
      </c>
      <c r="E118" s="17"/>
      <c r="F118" s="11" t="s">
        <v>53</v>
      </c>
      <c r="G118" s="18">
        <v>30433.815445552809</v>
      </c>
      <c r="H118" s="18">
        <v>29796.015422340031</v>
      </c>
      <c r="I118" s="18">
        <v>26403.823881944802</v>
      </c>
      <c r="J118" s="18">
        <v>21241.17334404726</v>
      </c>
      <c r="K118" s="18">
        <v>17037.103415326386</v>
      </c>
      <c r="L118" s="18">
        <v>13001.786344636426</v>
      </c>
      <c r="M118" s="18">
        <v>11160.70226841678</v>
      </c>
      <c r="N118" s="18">
        <v>11614.292203415902</v>
      </c>
      <c r="O118" s="18">
        <v>13785.962438307673</v>
      </c>
      <c r="P118" s="18">
        <v>18603.995309150079</v>
      </c>
      <c r="Q118" s="18">
        <v>24470.115414922562</v>
      </c>
      <c r="R118" s="18">
        <v>28883.906708915958</v>
      </c>
      <c r="S118" s="48"/>
      <c r="T118" s="48"/>
      <c r="U118" s="48">
        <f t="shared" si="1"/>
        <v>0</v>
      </c>
    </row>
    <row r="119" spans="1:21" x14ac:dyDescent="0.3">
      <c r="A119" s="3"/>
      <c r="B119" s="4" t="s">
        <v>69</v>
      </c>
      <c r="C119" s="4" t="s">
        <v>61</v>
      </c>
      <c r="D119" s="10">
        <v>2.2999999999999998</v>
      </c>
      <c r="E119" s="17"/>
      <c r="F119" s="11" t="s">
        <v>55</v>
      </c>
      <c r="G119" s="32">
        <v>6.8000000000000005E-2</v>
      </c>
      <c r="H119" s="32">
        <v>6.8000000000000005E-2</v>
      </c>
      <c r="I119" s="32">
        <v>6.8000000000000005E-2</v>
      </c>
      <c r="J119" s="32">
        <v>6.8000000000000005E-2</v>
      </c>
      <c r="K119" s="32">
        <v>6.8000000000000005E-2</v>
      </c>
      <c r="L119" s="32">
        <v>6.8000000000000005E-2</v>
      </c>
      <c r="M119" s="32">
        <v>6.8000000000000005E-2</v>
      </c>
      <c r="N119" s="32">
        <v>6.8000000000000005E-2</v>
      </c>
      <c r="O119" s="32">
        <v>6.8000000000000005E-2</v>
      </c>
      <c r="P119" s="32">
        <v>6.8000000000000005E-2</v>
      </c>
      <c r="Q119" s="32">
        <v>6.8000000000000005E-2</v>
      </c>
      <c r="R119" s="32">
        <v>6.8000000000000005E-2</v>
      </c>
      <c r="S119" s="48"/>
      <c r="T119" s="48"/>
      <c r="U119" s="48">
        <f t="shared" si="1"/>
        <v>0</v>
      </c>
    </row>
    <row r="120" spans="1:21" x14ac:dyDescent="0.3">
      <c r="A120" s="3"/>
      <c r="B120" s="4"/>
      <c r="C120" s="4" t="s">
        <v>61</v>
      </c>
      <c r="D120" s="10">
        <v>2.2999999999999998</v>
      </c>
      <c r="E120" s="17"/>
      <c r="F120" s="11" t="s">
        <v>56</v>
      </c>
      <c r="G120" s="20">
        <v>2069.499450297591</v>
      </c>
      <c r="H120" s="20">
        <v>2026.1290487191222</v>
      </c>
      <c r="I120" s="20">
        <v>1795.4600239722467</v>
      </c>
      <c r="J120" s="20">
        <v>1444.3997873952137</v>
      </c>
      <c r="K120" s="20">
        <v>1158.5230322421944</v>
      </c>
      <c r="L120" s="20">
        <v>884.12147143527704</v>
      </c>
      <c r="M120" s="20">
        <v>758.92775425234117</v>
      </c>
      <c r="N120" s="20">
        <v>789.77186983228137</v>
      </c>
      <c r="O120" s="20">
        <v>937.44544580492186</v>
      </c>
      <c r="P120" s="20">
        <v>1265.0716810222054</v>
      </c>
      <c r="Q120" s="20">
        <v>1663.9678482147344</v>
      </c>
      <c r="R120" s="20">
        <v>1964.1056562062852</v>
      </c>
      <c r="S120" s="46">
        <f>SUM(G120:R120)</f>
        <v>16757.423069394416</v>
      </c>
      <c r="T120" s="46">
        <v>16757.423069394416</v>
      </c>
      <c r="U120" s="46">
        <f t="shared" si="1"/>
        <v>0</v>
      </c>
    </row>
    <row r="121" spans="1:21" x14ac:dyDescent="0.3">
      <c r="A121" s="3"/>
      <c r="B121" s="4"/>
      <c r="C121" s="4" t="s">
        <v>61</v>
      </c>
      <c r="D121" s="10">
        <v>2.2999999999999998</v>
      </c>
      <c r="E121" s="17"/>
      <c r="F121" s="11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47"/>
      <c r="T121" s="47"/>
      <c r="U121" s="47">
        <f t="shared" si="1"/>
        <v>0</v>
      </c>
    </row>
    <row r="122" spans="1:21" x14ac:dyDescent="0.3">
      <c r="A122" s="3"/>
      <c r="B122" s="4"/>
      <c r="C122" s="4" t="s">
        <v>61</v>
      </c>
      <c r="D122" s="10">
        <v>2.2999999999999998</v>
      </c>
      <c r="E122" s="17"/>
      <c r="F122" s="14" t="s">
        <v>29</v>
      </c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47"/>
      <c r="T122" s="47"/>
      <c r="U122" s="47">
        <f t="shared" si="1"/>
        <v>0</v>
      </c>
    </row>
    <row r="123" spans="1:21" x14ac:dyDescent="0.3">
      <c r="A123" s="3"/>
      <c r="B123" s="4"/>
      <c r="C123" s="4" t="s">
        <v>61</v>
      </c>
      <c r="D123" s="10">
        <v>2.2999999999999998</v>
      </c>
      <c r="E123" s="17"/>
      <c r="F123" s="14" t="s">
        <v>30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47"/>
      <c r="T123" s="47"/>
      <c r="U123" s="47">
        <f t="shared" si="1"/>
        <v>0</v>
      </c>
    </row>
    <row r="124" spans="1:21" x14ac:dyDescent="0.3">
      <c r="A124" s="3"/>
      <c r="B124" s="4" t="s">
        <v>70</v>
      </c>
      <c r="C124" s="4" t="s">
        <v>61</v>
      </c>
      <c r="D124" s="10">
        <v>2.2999999999999998</v>
      </c>
      <c r="E124" s="17"/>
      <c r="F124" s="11" t="s">
        <v>32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47"/>
      <c r="T124" s="47"/>
      <c r="U124" s="47">
        <f t="shared" si="1"/>
        <v>0</v>
      </c>
    </row>
    <row r="125" spans="1:21" x14ac:dyDescent="0.3">
      <c r="A125" s="3"/>
      <c r="B125" s="4"/>
      <c r="C125" s="4" t="s">
        <v>61</v>
      </c>
      <c r="D125" s="10">
        <v>2.2999999999999998</v>
      </c>
      <c r="E125" s="17"/>
      <c r="F125" s="11" t="s">
        <v>33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46">
        <f>SUM(G125:R125)</f>
        <v>0</v>
      </c>
      <c r="T125" s="46">
        <v>0</v>
      </c>
      <c r="U125" s="46">
        <f t="shared" si="1"/>
        <v>0</v>
      </c>
    </row>
    <row r="126" spans="1:21" x14ac:dyDescent="0.3">
      <c r="A126" s="3" t="s">
        <v>61</v>
      </c>
      <c r="B126" s="4"/>
      <c r="C126" s="4" t="s">
        <v>61</v>
      </c>
      <c r="D126" s="10">
        <v>2.2999999999999998</v>
      </c>
      <c r="E126" s="17"/>
      <c r="F126" s="11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48"/>
      <c r="T126" s="48"/>
      <c r="U126" s="48">
        <f t="shared" si="1"/>
        <v>0</v>
      </c>
    </row>
    <row r="127" spans="1:21" x14ac:dyDescent="0.3">
      <c r="A127" s="3"/>
      <c r="B127" s="4"/>
      <c r="C127" s="4" t="s">
        <v>61</v>
      </c>
      <c r="D127" s="10">
        <v>2.2999999999999998</v>
      </c>
      <c r="E127" s="17"/>
      <c r="F127" s="14" t="s">
        <v>57</v>
      </c>
      <c r="G127" s="18">
        <v>3745.3656562281344</v>
      </c>
      <c r="H127" s="18">
        <v>4116.7491900595987</v>
      </c>
      <c r="I127" s="18">
        <v>3542.3630362716699</v>
      </c>
      <c r="J127" s="18">
        <v>3402.2892445360635</v>
      </c>
      <c r="K127" s="18">
        <v>2979.7538149672118</v>
      </c>
      <c r="L127" s="18">
        <v>2700.5436538183417</v>
      </c>
      <c r="M127" s="18">
        <v>2048.3852327554664</v>
      </c>
      <c r="N127" s="18">
        <v>2058.8939211869806</v>
      </c>
      <c r="O127" s="18">
        <v>2778.4747797696741</v>
      </c>
      <c r="P127" s="18">
        <v>3015.4635455622979</v>
      </c>
      <c r="Q127" s="18">
        <v>3382.2035462871713</v>
      </c>
      <c r="R127" s="18">
        <v>3639.5745069965533</v>
      </c>
      <c r="S127" s="48"/>
      <c r="T127" s="48"/>
      <c r="U127" s="48">
        <f t="shared" si="1"/>
        <v>0</v>
      </c>
    </row>
    <row r="128" spans="1:21" x14ac:dyDescent="0.3">
      <c r="A128" s="3"/>
      <c r="B128" s="4" t="s">
        <v>71</v>
      </c>
      <c r="C128" s="4" t="s">
        <v>61</v>
      </c>
      <c r="D128" s="10">
        <v>2.2999999999999998</v>
      </c>
      <c r="E128" s="17"/>
      <c r="F128" s="14" t="s">
        <v>59</v>
      </c>
      <c r="G128" s="21">
        <v>-0.6</v>
      </c>
      <c r="H128" s="21">
        <v>-0.6</v>
      </c>
      <c r="I128" s="21">
        <v>-0.6</v>
      </c>
      <c r="J128" s="21">
        <v>-0.6</v>
      </c>
      <c r="K128" s="21">
        <v>-0.6</v>
      </c>
      <c r="L128" s="21">
        <v>-0.6</v>
      </c>
      <c r="M128" s="21">
        <v>-0.6</v>
      </c>
      <c r="N128" s="21">
        <v>-0.6</v>
      </c>
      <c r="O128" s="21">
        <v>-0.6</v>
      </c>
      <c r="P128" s="21">
        <v>-0.6</v>
      </c>
      <c r="Q128" s="21">
        <v>-0.6</v>
      </c>
      <c r="R128" s="21">
        <v>-0.6</v>
      </c>
      <c r="S128" s="48"/>
      <c r="T128" s="48"/>
      <c r="U128" s="48">
        <f t="shared" si="1"/>
        <v>0</v>
      </c>
    </row>
    <row r="129" spans="1:21" x14ac:dyDescent="0.3">
      <c r="A129" s="3"/>
      <c r="B129" s="4"/>
      <c r="C129" s="4" t="s">
        <v>61</v>
      </c>
      <c r="D129" s="10">
        <v>2.2999999999999998</v>
      </c>
      <c r="E129" s="17"/>
      <c r="F129" s="14" t="s">
        <v>60</v>
      </c>
      <c r="G129" s="33">
        <v>-2247.2193937368806</v>
      </c>
      <c r="H129" s="33">
        <v>-2470.0495140357593</v>
      </c>
      <c r="I129" s="33">
        <v>-2125.4178217630019</v>
      </c>
      <c r="J129" s="33">
        <v>-2041.3735467216379</v>
      </c>
      <c r="K129" s="33">
        <v>-1787.8522889803271</v>
      </c>
      <c r="L129" s="33">
        <v>-1620.3261922910049</v>
      </c>
      <c r="M129" s="33">
        <v>-1229.0311396532798</v>
      </c>
      <c r="N129" s="33">
        <v>-1235.3363527121883</v>
      </c>
      <c r="O129" s="33">
        <v>-1667.0848678618045</v>
      </c>
      <c r="P129" s="33">
        <v>-1809.2781273373787</v>
      </c>
      <c r="Q129" s="33">
        <v>-2029.3221277723028</v>
      </c>
      <c r="R129" s="33">
        <v>-2183.7447041979317</v>
      </c>
      <c r="S129" s="46">
        <f>SUM(G129:R129)</f>
        <v>-22446.036077063498</v>
      </c>
      <c r="T129" s="46">
        <v>-22446.036077063498</v>
      </c>
      <c r="U129" s="46">
        <f t="shared" si="1"/>
        <v>0</v>
      </c>
    </row>
    <row r="130" spans="1:21" x14ac:dyDescent="0.3">
      <c r="A130" s="3"/>
      <c r="B130" s="4"/>
      <c r="C130" s="4" t="s">
        <v>61</v>
      </c>
      <c r="D130" s="10">
        <v>2.2999999999999998</v>
      </c>
      <c r="E130" s="17"/>
      <c r="F130" s="11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48"/>
      <c r="T130" s="48"/>
      <c r="U130" s="48">
        <f t="shared" si="1"/>
        <v>0</v>
      </c>
    </row>
    <row r="131" spans="1:21" x14ac:dyDescent="0.3">
      <c r="A131" s="3"/>
      <c r="B131" s="4"/>
      <c r="C131" s="4" t="s">
        <v>61</v>
      </c>
      <c r="D131" s="10">
        <v>2.2999999999999998</v>
      </c>
      <c r="E131" s="17"/>
      <c r="F131" s="11" t="s">
        <v>12</v>
      </c>
      <c r="G131" s="20">
        <v>-7086.1340962813474</v>
      </c>
      <c r="H131" s="20">
        <v>-7088.4779349846413</v>
      </c>
      <c r="I131" s="20">
        <v>-6243.2402742557169</v>
      </c>
      <c r="J131" s="20">
        <v>-5202.1181461897122</v>
      </c>
      <c r="K131" s="20">
        <v>-4243.0609263931674</v>
      </c>
      <c r="L131" s="20">
        <v>-3365.4625335148412</v>
      </c>
      <c r="M131" s="20">
        <v>-2829.3182255045431</v>
      </c>
      <c r="N131" s="20">
        <v>-2892.2101509345175</v>
      </c>
      <c r="O131" s="20">
        <v>-3574.603067512066</v>
      </c>
      <c r="P131" s="20">
        <v>-4632.7480906488317</v>
      </c>
      <c r="Q131" s="20">
        <v>-5946.9833858760549</v>
      </c>
      <c r="R131" s="20">
        <v>-6898.354162164459</v>
      </c>
      <c r="S131" s="46">
        <f>SUM(G131:R131)</f>
        <v>-60002.710994259898</v>
      </c>
      <c r="T131" s="46">
        <v>-64477.64975922434</v>
      </c>
      <c r="U131" s="46">
        <f t="shared" si="1"/>
        <v>4474.9387649644414</v>
      </c>
    </row>
    <row r="132" spans="1:21" x14ac:dyDescent="0.3">
      <c r="A132" s="3"/>
      <c r="B132" s="4"/>
      <c r="C132" s="4" t="s">
        <v>61</v>
      </c>
      <c r="D132" s="10">
        <v>2.2999999999999998</v>
      </c>
      <c r="E132" s="17"/>
      <c r="F132" s="11" t="s">
        <v>13</v>
      </c>
      <c r="G132" s="22">
        <v>2165.4118163365192</v>
      </c>
      <c r="H132" s="22">
        <v>2166.1280568076618</v>
      </c>
      <c r="I132" s="22">
        <v>1907.8366396136876</v>
      </c>
      <c r="J132" s="22">
        <v>1589.6859910750659</v>
      </c>
      <c r="K132" s="22">
        <v>1296.6130957455625</v>
      </c>
      <c r="L132" s="22">
        <v>1028.4327446379064</v>
      </c>
      <c r="M132" s="22">
        <v>864.59542459109548</v>
      </c>
      <c r="N132" s="22">
        <v>883.81421393769983</v>
      </c>
      <c r="O132" s="22">
        <v>1092.342822748082</v>
      </c>
      <c r="P132" s="22">
        <v>1415.6954019351549</v>
      </c>
      <c r="Q132" s="22">
        <v>1817.3051653215111</v>
      </c>
      <c r="R132" s="22">
        <v>2108.0292036618607</v>
      </c>
      <c r="S132" s="46">
        <f>SUM(G132:R132)</f>
        <v>18335.890576411806</v>
      </c>
      <c r="T132" s="46">
        <v>19703.361915138164</v>
      </c>
      <c r="U132" s="46">
        <f t="shared" si="1"/>
        <v>-1367.4713387263582</v>
      </c>
    </row>
    <row r="133" spans="1:21" x14ac:dyDescent="0.3">
      <c r="A133" s="4"/>
      <c r="B133" s="4"/>
      <c r="C133" s="4"/>
      <c r="D133" s="23"/>
      <c r="E133" s="17"/>
      <c r="F133" s="24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48"/>
      <c r="T133" s="48"/>
      <c r="U133" s="48">
        <f t="shared" ref="U133:U160" si="2">S133-T133</f>
        <v>0</v>
      </c>
    </row>
    <row r="134" spans="1:21" x14ac:dyDescent="0.3">
      <c r="A134" s="3" t="s">
        <v>72</v>
      </c>
      <c r="B134" s="3"/>
      <c r="C134" s="4" t="s">
        <v>72</v>
      </c>
      <c r="D134" s="5" t="s">
        <v>72</v>
      </c>
      <c r="E134" s="6" t="s">
        <v>73</v>
      </c>
      <c r="F134" s="7" t="s">
        <v>2</v>
      </c>
      <c r="G134" s="8">
        <v>262331.40076520597</v>
      </c>
      <c r="H134" s="8">
        <v>280234.42281034152</v>
      </c>
      <c r="I134" s="8">
        <v>239477.5196395556</v>
      </c>
      <c r="J134" s="8">
        <v>256682.30649230364</v>
      </c>
      <c r="K134" s="8">
        <v>225873.11347284922</v>
      </c>
      <c r="L134" s="8">
        <v>201448.06997043744</v>
      </c>
      <c r="M134" s="8">
        <v>174435.27205108461</v>
      </c>
      <c r="N134" s="8">
        <v>167790.70441620302</v>
      </c>
      <c r="O134" s="8">
        <v>182161.56136839202</v>
      </c>
      <c r="P134" s="8">
        <v>212149.72478255871</v>
      </c>
      <c r="Q134" s="8">
        <v>239135.83176557929</v>
      </c>
      <c r="R134" s="8">
        <v>260543.50585905917</v>
      </c>
      <c r="S134" s="46">
        <f>SUM(G134:R134)</f>
        <v>2702263.4333935706</v>
      </c>
      <c r="T134" s="46">
        <v>2903100.6967083928</v>
      </c>
      <c r="U134" s="46">
        <f t="shared" si="2"/>
        <v>-200837.26331482222</v>
      </c>
    </row>
    <row r="135" spans="1:21" x14ac:dyDescent="0.3">
      <c r="A135" s="3"/>
      <c r="B135" s="4"/>
      <c r="C135" s="4" t="s">
        <v>72</v>
      </c>
      <c r="D135" s="10">
        <v>2.4</v>
      </c>
      <c r="E135" s="6" t="s">
        <v>74</v>
      </c>
      <c r="F135" s="11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47"/>
      <c r="T135" s="47"/>
      <c r="U135" s="47">
        <f t="shared" si="2"/>
        <v>0</v>
      </c>
    </row>
    <row r="136" spans="1:21" x14ac:dyDescent="0.3">
      <c r="A136" s="3"/>
      <c r="B136" s="4"/>
      <c r="C136" s="4" t="s">
        <v>72</v>
      </c>
      <c r="D136" s="10">
        <v>2.4</v>
      </c>
      <c r="E136" s="17"/>
      <c r="F136" s="14" t="s">
        <v>4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48"/>
      <c r="T136" s="48"/>
      <c r="U136" s="48">
        <f t="shared" si="2"/>
        <v>0</v>
      </c>
    </row>
    <row r="137" spans="1:21" x14ac:dyDescent="0.3">
      <c r="A137" s="3"/>
      <c r="B137" s="4"/>
      <c r="C137" s="4" t="s">
        <v>72</v>
      </c>
      <c r="D137" s="10">
        <v>2.4</v>
      </c>
      <c r="E137" s="17"/>
      <c r="F137" s="14" t="s">
        <v>18</v>
      </c>
      <c r="G137" s="18">
        <v>6</v>
      </c>
      <c r="H137" s="18">
        <v>6</v>
      </c>
      <c r="I137" s="18">
        <v>6</v>
      </c>
      <c r="J137" s="18">
        <v>6</v>
      </c>
      <c r="K137" s="18">
        <v>6</v>
      </c>
      <c r="L137" s="18">
        <v>6</v>
      </c>
      <c r="M137" s="18">
        <v>6</v>
      </c>
      <c r="N137" s="18">
        <v>6</v>
      </c>
      <c r="O137" s="18">
        <v>6</v>
      </c>
      <c r="P137" s="18">
        <v>6</v>
      </c>
      <c r="Q137" s="18">
        <v>6</v>
      </c>
      <c r="R137" s="18">
        <v>6</v>
      </c>
      <c r="S137" s="48"/>
      <c r="T137" s="48"/>
      <c r="U137" s="48">
        <f t="shared" si="2"/>
        <v>0</v>
      </c>
    </row>
    <row r="138" spans="1:21" x14ac:dyDescent="0.3">
      <c r="A138" s="3"/>
      <c r="B138" s="4"/>
      <c r="C138" s="4" t="s">
        <v>72</v>
      </c>
      <c r="D138" s="10">
        <v>2.4</v>
      </c>
      <c r="E138" s="17"/>
      <c r="F138" s="11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47"/>
      <c r="T138" s="47"/>
      <c r="U138" s="47">
        <f t="shared" si="2"/>
        <v>0</v>
      </c>
    </row>
    <row r="139" spans="1:21" x14ac:dyDescent="0.3">
      <c r="A139" s="3"/>
      <c r="B139" s="4"/>
      <c r="C139" s="4" t="s">
        <v>72</v>
      </c>
      <c r="D139" s="10">
        <v>2.4</v>
      </c>
      <c r="E139" s="17"/>
      <c r="F139" s="14" t="s">
        <v>44</v>
      </c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48"/>
      <c r="T139" s="48"/>
      <c r="U139" s="48">
        <f t="shared" si="2"/>
        <v>0</v>
      </c>
    </row>
    <row r="140" spans="1:21" x14ac:dyDescent="0.3">
      <c r="A140" s="3"/>
      <c r="B140" s="4"/>
      <c r="C140" s="4" t="s">
        <v>72</v>
      </c>
      <c r="D140" s="10">
        <v>2.4</v>
      </c>
      <c r="E140" s="17"/>
      <c r="F140" s="14" t="s">
        <v>64</v>
      </c>
      <c r="G140" s="18">
        <v>21160.664913658526</v>
      </c>
      <c r="H140" s="18">
        <v>21856.829094994777</v>
      </c>
      <c r="I140" s="18">
        <v>19508.660486109755</v>
      </c>
      <c r="J140" s="18">
        <v>25100.552598842718</v>
      </c>
      <c r="K140" s="18">
        <v>23241.798743687661</v>
      </c>
      <c r="L140" s="18">
        <v>21428.286940280559</v>
      </c>
      <c r="M140" s="18">
        <v>14794.507952485288</v>
      </c>
      <c r="N140" s="18">
        <v>11688.307781083035</v>
      </c>
      <c r="O140" s="18">
        <v>16620.429264631923</v>
      </c>
      <c r="P140" s="18">
        <v>18282.546040510824</v>
      </c>
      <c r="Q140" s="18">
        <v>21491.809252028459</v>
      </c>
      <c r="R140" s="18">
        <v>23311.495711378895</v>
      </c>
      <c r="S140" s="48"/>
      <c r="T140" s="48"/>
      <c r="U140" s="48">
        <f t="shared" si="2"/>
        <v>0</v>
      </c>
    </row>
    <row r="141" spans="1:21" x14ac:dyDescent="0.3">
      <c r="A141" s="3"/>
      <c r="B141" s="4" t="s">
        <v>75</v>
      </c>
      <c r="C141" s="4" t="s">
        <v>72</v>
      </c>
      <c r="D141" s="10">
        <v>2.4</v>
      </c>
      <c r="E141" s="17"/>
      <c r="F141" s="14" t="s">
        <v>7</v>
      </c>
      <c r="G141" s="19">
        <v>1.66</v>
      </c>
      <c r="H141" s="19">
        <v>1.66</v>
      </c>
      <c r="I141" s="19">
        <v>1.66</v>
      </c>
      <c r="J141" s="19">
        <v>1.66</v>
      </c>
      <c r="K141" s="19">
        <v>1.66</v>
      </c>
      <c r="L141" s="19">
        <v>1.66</v>
      </c>
      <c r="M141" s="19">
        <v>1.7</v>
      </c>
      <c r="N141" s="19">
        <v>1.7</v>
      </c>
      <c r="O141" s="19">
        <v>1.7</v>
      </c>
      <c r="P141" s="19">
        <v>1.7</v>
      </c>
      <c r="Q141" s="19">
        <v>1.7</v>
      </c>
      <c r="R141" s="19">
        <v>1.7</v>
      </c>
      <c r="S141" s="48"/>
      <c r="T141" s="48"/>
      <c r="U141" s="48">
        <f t="shared" si="2"/>
        <v>0</v>
      </c>
    </row>
    <row r="142" spans="1:21" x14ac:dyDescent="0.3">
      <c r="A142" s="3"/>
      <c r="B142" s="4"/>
      <c r="C142" s="4" t="s">
        <v>72</v>
      </c>
      <c r="D142" s="10">
        <v>2.4</v>
      </c>
      <c r="E142" s="17"/>
      <c r="F142" s="14" t="s">
        <v>8</v>
      </c>
      <c r="G142" s="20">
        <v>35126.703756673152</v>
      </c>
      <c r="H142" s="20">
        <v>36282.336297691327</v>
      </c>
      <c r="I142" s="20">
        <v>32384.376406942192</v>
      </c>
      <c r="J142" s="20">
        <v>41666.917314078913</v>
      </c>
      <c r="K142" s="20">
        <v>38581.385914521517</v>
      </c>
      <c r="L142" s="20">
        <v>35570.956320865727</v>
      </c>
      <c r="M142" s="20">
        <v>25150.663519224989</v>
      </c>
      <c r="N142" s="20">
        <v>19870.123227841159</v>
      </c>
      <c r="O142" s="20">
        <v>28254.729749874266</v>
      </c>
      <c r="P142" s="20">
        <v>31080.328268868401</v>
      </c>
      <c r="Q142" s="20">
        <v>36536.075728448377</v>
      </c>
      <c r="R142" s="20">
        <v>39629.542709344118</v>
      </c>
      <c r="S142" s="46">
        <f>SUM(G142:R142)</f>
        <v>400134.13921437413</v>
      </c>
      <c r="T142" s="46">
        <v>429274.59980344638</v>
      </c>
      <c r="U142" s="46">
        <f t="shared" si="2"/>
        <v>-29140.46058907226</v>
      </c>
    </row>
    <row r="143" spans="1:21" x14ac:dyDescent="0.3">
      <c r="A143" s="3"/>
      <c r="B143" s="4"/>
      <c r="C143" s="4" t="s">
        <v>72</v>
      </c>
      <c r="D143" s="10">
        <v>2.4</v>
      </c>
      <c r="E143" s="17"/>
      <c r="F143" s="14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47"/>
      <c r="T143" s="47"/>
      <c r="U143" s="47">
        <f t="shared" si="2"/>
        <v>0</v>
      </c>
    </row>
    <row r="144" spans="1:21" x14ac:dyDescent="0.3">
      <c r="A144" s="3"/>
      <c r="B144" s="4"/>
      <c r="C144" s="4" t="s">
        <v>72</v>
      </c>
      <c r="D144" s="10">
        <v>2.4</v>
      </c>
      <c r="E144" s="17"/>
      <c r="F144" s="14" t="s">
        <v>50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48"/>
      <c r="T144" s="48"/>
      <c r="U144" s="48">
        <f t="shared" si="2"/>
        <v>0</v>
      </c>
    </row>
    <row r="145" spans="1:22" x14ac:dyDescent="0.3">
      <c r="A145" s="3"/>
      <c r="B145" s="4"/>
      <c r="C145" s="4" t="s">
        <v>72</v>
      </c>
      <c r="D145" s="10">
        <v>2.4</v>
      </c>
      <c r="E145" s="17"/>
      <c r="F145" s="14" t="s">
        <v>10</v>
      </c>
      <c r="G145" s="18">
        <v>14298365.789999999</v>
      </c>
      <c r="H145" s="18">
        <v>15326748.859999999</v>
      </c>
      <c r="I145" s="18">
        <v>13039255.35</v>
      </c>
      <c r="J145" s="18">
        <v>13681468.140000001</v>
      </c>
      <c r="K145" s="18">
        <v>11958177.600000001</v>
      </c>
      <c r="L145" s="18">
        <v>10615875.309999999</v>
      </c>
      <c r="M145" s="18">
        <v>9228537.7000000011</v>
      </c>
      <c r="N145" s="18">
        <v>9058034.6099999994</v>
      </c>
      <c r="O145" s="18">
        <v>9553953.6300000008</v>
      </c>
      <c r="P145" s="18">
        <v>11203229.629999999</v>
      </c>
      <c r="Q145" s="18">
        <v>12565400.92</v>
      </c>
      <c r="R145" s="18">
        <v>13697692.460000012</v>
      </c>
      <c r="S145" s="48"/>
      <c r="T145" s="48"/>
      <c r="U145" s="48">
        <f t="shared" si="2"/>
        <v>0</v>
      </c>
    </row>
    <row r="146" spans="1:22" x14ac:dyDescent="0.3">
      <c r="A146" s="3"/>
      <c r="B146" s="4" t="s">
        <v>76</v>
      </c>
      <c r="C146" s="4" t="s">
        <v>72</v>
      </c>
      <c r="D146" s="10">
        <v>2.4</v>
      </c>
      <c r="E146" s="17"/>
      <c r="F146" s="14" t="s">
        <v>7</v>
      </c>
      <c r="G146" s="21">
        <v>1.6750000000000001E-2</v>
      </c>
      <c r="H146" s="21">
        <v>1.6750000000000001E-2</v>
      </c>
      <c r="I146" s="21">
        <v>1.6750000000000001E-2</v>
      </c>
      <c r="J146" s="21">
        <v>1.6750000000000001E-2</v>
      </c>
      <c r="K146" s="21">
        <v>1.6750000000000001E-2</v>
      </c>
      <c r="L146" s="21">
        <v>1.6750000000000001E-2</v>
      </c>
      <c r="M146" s="21">
        <v>1.7100000000000001E-2</v>
      </c>
      <c r="N146" s="21">
        <v>1.7100000000000001E-2</v>
      </c>
      <c r="O146" s="21">
        <v>1.7100000000000001E-2</v>
      </c>
      <c r="P146" s="21">
        <v>1.7100000000000001E-2</v>
      </c>
      <c r="Q146" s="21">
        <v>1.7100000000000001E-2</v>
      </c>
      <c r="R146" s="21">
        <v>1.7100000000000001E-2</v>
      </c>
      <c r="S146" s="48"/>
      <c r="T146" s="48"/>
      <c r="U146" s="48">
        <f t="shared" si="2"/>
        <v>0</v>
      </c>
    </row>
    <row r="147" spans="1:22" x14ac:dyDescent="0.3">
      <c r="A147" s="3"/>
      <c r="B147" s="4"/>
      <c r="C147" s="4" t="s">
        <v>72</v>
      </c>
      <c r="D147" s="10">
        <v>2.4</v>
      </c>
      <c r="E147" s="17"/>
      <c r="F147" s="11" t="s">
        <v>8</v>
      </c>
      <c r="G147" s="20">
        <v>239497.62698249999</v>
      </c>
      <c r="H147" s="20">
        <v>256723.043405</v>
      </c>
      <c r="I147" s="20">
        <v>218407.52711250001</v>
      </c>
      <c r="J147" s="20">
        <v>229164.59134500002</v>
      </c>
      <c r="K147" s="20">
        <v>200299.47480000003</v>
      </c>
      <c r="L147" s="20">
        <v>177815.91144249999</v>
      </c>
      <c r="M147" s="20">
        <v>157807.99467000001</v>
      </c>
      <c r="N147" s="20">
        <v>154892.39183099999</v>
      </c>
      <c r="O147" s="20">
        <v>163372.60707300002</v>
      </c>
      <c r="P147" s="20">
        <v>191575.226673</v>
      </c>
      <c r="Q147" s="20">
        <v>214868.355732</v>
      </c>
      <c r="R147" s="20">
        <v>234230.54106600021</v>
      </c>
      <c r="S147" s="46">
        <f>SUM(G147:R147)</f>
        <v>2438655.2921325006</v>
      </c>
      <c r="T147" s="46">
        <v>2611946.2614000007</v>
      </c>
      <c r="U147" s="46">
        <f t="shared" si="2"/>
        <v>-173290.9692675001</v>
      </c>
    </row>
    <row r="148" spans="1:22" x14ac:dyDescent="0.3">
      <c r="A148" s="3"/>
      <c r="B148" s="4"/>
      <c r="C148" s="4" t="s">
        <v>72</v>
      </c>
      <c r="D148" s="10">
        <v>2.4</v>
      </c>
      <c r="E148" s="17"/>
      <c r="F148" s="11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47"/>
      <c r="T148" s="47"/>
      <c r="U148" s="47">
        <f t="shared" si="2"/>
        <v>0</v>
      </c>
    </row>
    <row r="149" spans="1:22" x14ac:dyDescent="0.3">
      <c r="A149" s="3"/>
      <c r="B149" s="4"/>
      <c r="C149" s="4" t="s">
        <v>72</v>
      </c>
      <c r="D149" s="10">
        <v>2.4</v>
      </c>
      <c r="E149" s="17"/>
      <c r="F149" s="14" t="s">
        <v>57</v>
      </c>
      <c r="G149" s="18">
        <v>17017.74559740342</v>
      </c>
      <c r="H149" s="18">
        <v>17577.611980635924</v>
      </c>
      <c r="I149" s="18">
        <v>15689.177181027109</v>
      </c>
      <c r="J149" s="18">
        <v>20186.266368484197</v>
      </c>
      <c r="K149" s="18">
        <v>18691.42675147366</v>
      </c>
      <c r="L149" s="18">
        <v>17232.971516999907</v>
      </c>
      <c r="M149" s="18">
        <v>11897.980219499035</v>
      </c>
      <c r="N149" s="18">
        <v>9399.9242979474075</v>
      </c>
      <c r="O149" s="18">
        <v>13366.415379631069</v>
      </c>
      <c r="P149" s="18">
        <v>14703.116308476938</v>
      </c>
      <c r="Q149" s="18">
        <v>17284.057177374736</v>
      </c>
      <c r="R149" s="18">
        <v>18747.478169041085</v>
      </c>
      <c r="S149" s="47"/>
      <c r="T149" s="47"/>
      <c r="U149" s="47">
        <f t="shared" si="2"/>
        <v>0</v>
      </c>
    </row>
    <row r="150" spans="1:22" x14ac:dyDescent="0.3">
      <c r="A150" s="3"/>
      <c r="B150" s="4" t="s">
        <v>71</v>
      </c>
      <c r="C150" s="4" t="s">
        <v>72</v>
      </c>
      <c r="D150" s="10">
        <v>2.4</v>
      </c>
      <c r="E150" s="17"/>
      <c r="F150" s="14" t="s">
        <v>59</v>
      </c>
      <c r="G150" s="21">
        <v>-0.6</v>
      </c>
      <c r="H150" s="21">
        <v>-0.6</v>
      </c>
      <c r="I150" s="21">
        <v>-0.6</v>
      </c>
      <c r="J150" s="21">
        <v>-0.6</v>
      </c>
      <c r="K150" s="21">
        <v>-0.6</v>
      </c>
      <c r="L150" s="21">
        <v>-0.6</v>
      </c>
      <c r="M150" s="21">
        <v>-0.6</v>
      </c>
      <c r="N150" s="21">
        <v>-0.6</v>
      </c>
      <c r="O150" s="21">
        <v>-0.6</v>
      </c>
      <c r="P150" s="21">
        <v>-0.6</v>
      </c>
      <c r="Q150" s="21">
        <v>-0.6</v>
      </c>
      <c r="R150" s="21">
        <v>-0.6</v>
      </c>
      <c r="S150" s="48"/>
      <c r="T150" s="48"/>
      <c r="U150" s="48">
        <f t="shared" si="2"/>
        <v>0</v>
      </c>
    </row>
    <row r="151" spans="1:22" x14ac:dyDescent="0.3">
      <c r="A151" s="3"/>
      <c r="B151" s="4"/>
      <c r="C151" s="4" t="s">
        <v>72</v>
      </c>
      <c r="D151" s="10">
        <v>2.4</v>
      </c>
      <c r="E151" s="17"/>
      <c r="F151" s="14" t="s">
        <v>60</v>
      </c>
      <c r="G151" s="33">
        <v>-10210.647358442051</v>
      </c>
      <c r="H151" s="33">
        <v>-10546.567188381554</v>
      </c>
      <c r="I151" s="33">
        <v>-9413.5063086162645</v>
      </c>
      <c r="J151" s="33">
        <v>-12111.759821090518</v>
      </c>
      <c r="K151" s="33">
        <v>-11214.856050884197</v>
      </c>
      <c r="L151" s="33">
        <v>-10339.782910199943</v>
      </c>
      <c r="M151" s="33">
        <v>-7138.7881316994208</v>
      </c>
      <c r="N151" s="33">
        <v>-5639.9545787684447</v>
      </c>
      <c r="O151" s="33">
        <v>-8019.8492277786409</v>
      </c>
      <c r="P151" s="33">
        <v>-8821.8697850861627</v>
      </c>
      <c r="Q151" s="33">
        <v>-10370.434306424841</v>
      </c>
      <c r="R151" s="33">
        <v>-11248.486901424651</v>
      </c>
      <c r="S151" s="46">
        <f>SUM(G151:R151)</f>
        <v>-115076.5025687967</v>
      </c>
      <c r="T151" s="46">
        <v>-115076.5025687967</v>
      </c>
      <c r="U151" s="46">
        <f t="shared" si="2"/>
        <v>0</v>
      </c>
    </row>
    <row r="152" spans="1:22" x14ac:dyDescent="0.3">
      <c r="A152" s="3"/>
      <c r="B152" s="4"/>
      <c r="C152" s="4" t="s">
        <v>72</v>
      </c>
      <c r="D152" s="10">
        <v>2.4</v>
      </c>
      <c r="E152" s="17"/>
      <c r="F152" s="14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48"/>
      <c r="T152" s="48"/>
      <c r="U152" s="48">
        <f t="shared" si="2"/>
        <v>0</v>
      </c>
    </row>
    <row r="153" spans="1:22" x14ac:dyDescent="0.3">
      <c r="A153" s="3"/>
      <c r="B153" s="4"/>
      <c r="C153" s="4" t="s">
        <v>72</v>
      </c>
      <c r="D153" s="10">
        <v>2.4</v>
      </c>
      <c r="E153" s="17"/>
      <c r="F153" s="11" t="s">
        <v>12</v>
      </c>
      <c r="G153" s="20">
        <v>-3966.2052507109661</v>
      </c>
      <c r="H153" s="20">
        <v>-4236.8821877146465</v>
      </c>
      <c r="I153" s="20">
        <v>-3620.6759581623892</v>
      </c>
      <c r="J153" s="20">
        <v>-3880.7962325698263</v>
      </c>
      <c r="K153" s="20">
        <v>-3414.9900699545601</v>
      </c>
      <c r="L153" s="20">
        <v>-3045.7062727974862</v>
      </c>
      <c r="M153" s="20">
        <v>-2637.2980508628834</v>
      </c>
      <c r="N153" s="20">
        <v>-2536.8384072010908</v>
      </c>
      <c r="O153" s="20">
        <v>-2754.1123139264346</v>
      </c>
      <c r="P153" s="20">
        <v>-3207.5052773517336</v>
      </c>
      <c r="Q153" s="20">
        <v>-3615.509957310353</v>
      </c>
      <c r="R153" s="20">
        <v>-3939.1739531087946</v>
      </c>
      <c r="S153" s="46">
        <f>SUM(G153:R153)</f>
        <v>-40855.693931671158</v>
      </c>
      <c r="T153" s="46">
        <v>-43892.165379519749</v>
      </c>
      <c r="U153" s="46">
        <f t="shared" si="2"/>
        <v>3036.4714478485912</v>
      </c>
    </row>
    <row r="154" spans="1:22" x14ac:dyDescent="0.3">
      <c r="A154" s="3"/>
      <c r="B154" s="4"/>
      <c r="C154" s="4" t="s">
        <v>72</v>
      </c>
      <c r="D154" s="10">
        <v>2.4</v>
      </c>
      <c r="E154" s="17"/>
      <c r="F154" s="11" t="s">
        <v>13</v>
      </c>
      <c r="G154" s="22">
        <v>1883.9226351858367</v>
      </c>
      <c r="H154" s="22">
        <v>2012.4924837463961</v>
      </c>
      <c r="I154" s="22">
        <v>1719.7983868919982</v>
      </c>
      <c r="J154" s="22">
        <v>1843.3538868851158</v>
      </c>
      <c r="K154" s="22">
        <v>1622.0988791664281</v>
      </c>
      <c r="L154" s="22">
        <v>1446.6913900691661</v>
      </c>
      <c r="M154" s="22">
        <v>1252.7000444219186</v>
      </c>
      <c r="N154" s="22">
        <v>1204.9823433313791</v>
      </c>
      <c r="O154" s="22">
        <v>1308.1860872227869</v>
      </c>
      <c r="P154" s="22">
        <v>1523.5449031281898</v>
      </c>
      <c r="Q154" s="22">
        <v>1717.3445688661168</v>
      </c>
      <c r="R154" s="22">
        <v>1871.0829382483053</v>
      </c>
      <c r="S154" s="46">
        <f>SUM(G154:R154)</f>
        <v>19406.19854716364</v>
      </c>
      <c r="T154" s="46">
        <v>20848.503453262991</v>
      </c>
      <c r="U154" s="46">
        <f t="shared" si="2"/>
        <v>-1442.3049060993508</v>
      </c>
    </row>
    <row r="155" spans="1:22" x14ac:dyDescent="0.3">
      <c r="A155" s="4"/>
      <c r="B155" s="4"/>
      <c r="C155" s="4"/>
      <c r="D155" s="23"/>
      <c r="E155" s="17"/>
      <c r="F155" s="2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47"/>
      <c r="T155" s="47"/>
      <c r="U155" s="47">
        <f t="shared" si="2"/>
        <v>0</v>
      </c>
    </row>
    <row r="156" spans="1:22" x14ac:dyDescent="0.3">
      <c r="A156" s="4"/>
      <c r="B156" s="4"/>
      <c r="C156" s="4" t="s">
        <v>77</v>
      </c>
      <c r="D156" s="10">
        <v>4.1100000000000003</v>
      </c>
      <c r="E156" s="17" t="s">
        <v>78</v>
      </c>
      <c r="F156" s="14" t="s">
        <v>18</v>
      </c>
      <c r="G156" s="18">
        <v>398</v>
      </c>
      <c r="H156" s="18">
        <v>398</v>
      </c>
      <c r="I156" s="18">
        <v>398</v>
      </c>
      <c r="J156" s="18">
        <v>398</v>
      </c>
      <c r="K156" s="18">
        <v>398</v>
      </c>
      <c r="L156" s="18">
        <v>398</v>
      </c>
      <c r="M156" s="18">
        <v>398</v>
      </c>
      <c r="N156" s="18">
        <v>398</v>
      </c>
      <c r="O156" s="18">
        <v>398</v>
      </c>
      <c r="P156" s="18">
        <v>398</v>
      </c>
      <c r="Q156" s="18">
        <v>398</v>
      </c>
      <c r="R156" s="18">
        <v>398</v>
      </c>
      <c r="S156" s="47"/>
      <c r="T156" s="47"/>
      <c r="U156" s="47">
        <f t="shared" si="2"/>
        <v>0</v>
      </c>
    </row>
    <row r="157" spans="1:22" x14ac:dyDescent="0.3">
      <c r="A157" s="4"/>
      <c r="B157" s="4"/>
      <c r="C157" s="4" t="s">
        <v>77</v>
      </c>
      <c r="D157" s="10" t="s">
        <v>79</v>
      </c>
      <c r="E157" s="17"/>
      <c r="F157" s="14" t="s">
        <v>10</v>
      </c>
      <c r="G157" s="18">
        <v>79652.63</v>
      </c>
      <c r="H157" s="18">
        <v>79803.489999999991</v>
      </c>
      <c r="I157" s="18">
        <v>79795.12</v>
      </c>
      <c r="J157" s="18">
        <v>80019.750000000015</v>
      </c>
      <c r="K157" s="18">
        <v>80797.66</v>
      </c>
      <c r="L157" s="18">
        <v>80820.899999999994</v>
      </c>
      <c r="M157" s="18">
        <v>80757.48</v>
      </c>
      <c r="N157" s="18">
        <v>80710.64</v>
      </c>
      <c r="O157" s="18">
        <v>81046.8</v>
      </c>
      <c r="P157" s="18">
        <v>81025.820000000007</v>
      </c>
      <c r="Q157" s="18">
        <v>81120.27</v>
      </c>
      <c r="R157" s="18">
        <v>81046.668077202397</v>
      </c>
      <c r="S157" s="47"/>
      <c r="T157" s="47"/>
      <c r="U157" s="47">
        <f t="shared" si="2"/>
        <v>0</v>
      </c>
    </row>
    <row r="158" spans="1:22" x14ac:dyDescent="0.3">
      <c r="A158" s="3" t="s">
        <v>77</v>
      </c>
      <c r="B158" s="3"/>
      <c r="C158" s="3"/>
      <c r="D158" s="5" t="s">
        <v>77</v>
      </c>
      <c r="E158" s="6"/>
      <c r="F158" s="7" t="s">
        <v>80</v>
      </c>
      <c r="G158" s="35">
        <v>32734</v>
      </c>
      <c r="H158" s="35">
        <v>32734</v>
      </c>
      <c r="I158" s="35">
        <v>32734</v>
      </c>
      <c r="J158" s="35">
        <v>32734</v>
      </c>
      <c r="K158" s="35">
        <v>32734</v>
      </c>
      <c r="L158" s="35">
        <v>32734</v>
      </c>
      <c r="M158" s="35">
        <v>32734</v>
      </c>
      <c r="N158" s="35">
        <v>32734</v>
      </c>
      <c r="O158" s="35">
        <v>32734</v>
      </c>
      <c r="P158" s="35">
        <v>32734</v>
      </c>
      <c r="Q158" s="35">
        <v>32734</v>
      </c>
      <c r="R158" s="35">
        <v>32734</v>
      </c>
      <c r="S158" s="46">
        <f>SUM(G158:R158)</f>
        <v>392808</v>
      </c>
      <c r="T158" s="46">
        <v>392808</v>
      </c>
      <c r="U158" s="46">
        <f t="shared" si="2"/>
        <v>0</v>
      </c>
    </row>
    <row r="159" spans="1:22" x14ac:dyDescent="0.3">
      <c r="A159" s="3"/>
      <c r="B159" s="3"/>
      <c r="C159" s="3"/>
      <c r="D159" s="36"/>
      <c r="E159" s="6"/>
      <c r="F159" s="37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50"/>
      <c r="T159" s="50"/>
      <c r="U159" s="50">
        <f t="shared" si="2"/>
        <v>0</v>
      </c>
    </row>
    <row r="160" spans="1:22" ht="15" thickBot="1" x14ac:dyDescent="0.35">
      <c r="A160" s="40"/>
      <c r="B160" s="40"/>
      <c r="C160" s="58">
        <v>2027</v>
      </c>
      <c r="D160" s="54" t="s">
        <v>90</v>
      </c>
      <c r="E160" s="54"/>
      <c r="F160" s="55" t="s">
        <v>81</v>
      </c>
      <c r="G160" s="53">
        <v>2617633.9936668444</v>
      </c>
      <c r="H160" s="53">
        <v>2548812.7738910369</v>
      </c>
      <c r="I160" s="53">
        <v>2198063.8099819766</v>
      </c>
      <c r="J160" s="53">
        <v>1875568.7215072399</v>
      </c>
      <c r="K160" s="53">
        <v>1491698.6633322898</v>
      </c>
      <c r="L160" s="53">
        <v>1164573.3690852178</v>
      </c>
      <c r="M160" s="56">
        <v>949537.26537050982</v>
      </c>
      <c r="N160" s="56">
        <v>927761.43024839042</v>
      </c>
      <c r="O160" s="56">
        <v>1091975.6384794391</v>
      </c>
      <c r="P160" s="56">
        <v>1480116.8701271245</v>
      </c>
      <c r="Q160" s="56">
        <v>1987402.9221513334</v>
      </c>
      <c r="R160" s="56">
        <v>2368243.981972957</v>
      </c>
      <c r="S160" s="56">
        <f>SUM(G160:R160)</f>
        <v>20701389.439814359</v>
      </c>
      <c r="T160" s="43">
        <v>22229382.671400905</v>
      </c>
      <c r="U160" s="57">
        <f t="shared" si="2"/>
        <v>-1527993.2315865457</v>
      </c>
      <c r="V160" t="s">
        <v>89</v>
      </c>
    </row>
    <row r="161" spans="1:22" x14ac:dyDescent="0.3">
      <c r="C161" s="59"/>
      <c r="D161" t="s">
        <v>91</v>
      </c>
    </row>
    <row r="162" spans="1:22" ht="15" thickBot="1" x14ac:dyDescent="0.35">
      <c r="C162" s="58">
        <v>2028</v>
      </c>
      <c r="D162" s="54"/>
      <c r="E162" s="54"/>
      <c r="F162" s="55" t="s">
        <v>81</v>
      </c>
      <c r="G162" s="53">
        <f>'v) 2.25% Revenue'!G160</f>
        <v>2675787.9988403656</v>
      </c>
      <c r="H162" s="53">
        <f>'v) 2.25% Revenue'!H160</f>
        <v>2605391.1801905241</v>
      </c>
      <c r="I162" s="53">
        <f>'v) 2.25% Revenue'!I160</f>
        <v>2246756.4623416644</v>
      </c>
      <c r="J162" s="53">
        <f>'v) 2.25% Revenue'!J160</f>
        <v>1917019.173400417</v>
      </c>
      <c r="K162" s="53">
        <f>'v) 2.25% Revenue'!K160</f>
        <v>1524484.9397026587</v>
      </c>
      <c r="L162" s="53">
        <f>'v) 2.25% Revenue'!L160</f>
        <v>1189962.8315670162</v>
      </c>
      <c r="M162" s="56">
        <f>((M160-M158)*1.0225)+M158</f>
        <v>970165.33884134621</v>
      </c>
      <c r="N162" s="56">
        <f t="shared" ref="N162:R162" si="3">((N160-N158)*1.0225)+N158</f>
        <v>947899.54742897919</v>
      </c>
      <c r="O162" s="56">
        <f t="shared" si="3"/>
        <v>1115808.5753452263</v>
      </c>
      <c r="P162" s="56">
        <f t="shared" si="3"/>
        <v>1512682.9847049848</v>
      </c>
      <c r="Q162" s="56">
        <f t="shared" si="3"/>
        <v>2031382.9728997385</v>
      </c>
      <c r="R162" s="56">
        <f t="shared" si="3"/>
        <v>2420792.9565673484</v>
      </c>
      <c r="S162" s="56">
        <f>SUM(G162:R162)</f>
        <v>21158134.961830266</v>
      </c>
      <c r="T162" s="43">
        <v>22229382.671400905</v>
      </c>
      <c r="U162" s="57">
        <f t="shared" ref="U162" si="4">S162-T162</f>
        <v>-1071247.7095706388</v>
      </c>
      <c r="V162" t="s">
        <v>89</v>
      </c>
    </row>
    <row r="163" spans="1:22" x14ac:dyDescent="0.3">
      <c r="C163" s="59"/>
      <c r="D163" t="s">
        <v>91</v>
      </c>
    </row>
    <row r="164" spans="1:22" ht="15" thickBot="1" x14ac:dyDescent="0.35">
      <c r="C164" s="58">
        <v>2029</v>
      </c>
      <c r="D164" s="54"/>
      <c r="E164" s="54"/>
      <c r="F164" s="55" t="s">
        <v>81</v>
      </c>
      <c r="G164" s="53">
        <f>((G162-G158)*1.0225)+G158</f>
        <v>2735256.7138142735</v>
      </c>
      <c r="H164" s="53">
        <f t="shared" ref="H164:R164" si="5">((H162-H158)*1.0225)+H158</f>
        <v>2663275.9667448108</v>
      </c>
      <c r="I164" s="53">
        <f t="shared" si="5"/>
        <v>2296571.9677443518</v>
      </c>
      <c r="J164" s="53">
        <f t="shared" si="5"/>
        <v>1959415.5898019264</v>
      </c>
      <c r="K164" s="53">
        <f t="shared" si="5"/>
        <v>1558049.3358459685</v>
      </c>
      <c r="L164" s="53">
        <f t="shared" si="5"/>
        <v>1216000.480277274</v>
      </c>
      <c r="M164" s="56">
        <f t="shared" si="5"/>
        <v>991257.54396527645</v>
      </c>
      <c r="N164" s="56">
        <f t="shared" si="5"/>
        <v>968490.77224613121</v>
      </c>
      <c r="O164" s="56">
        <f t="shared" si="5"/>
        <v>1140177.753290494</v>
      </c>
      <c r="P164" s="56">
        <f t="shared" si="5"/>
        <v>1545981.836860847</v>
      </c>
      <c r="Q164" s="56">
        <f t="shared" si="5"/>
        <v>2076352.5747899825</v>
      </c>
      <c r="R164" s="56">
        <f t="shared" si="5"/>
        <v>2474524.2830901137</v>
      </c>
      <c r="S164" s="56">
        <f>SUM(G164:R164)</f>
        <v>21625354.81847145</v>
      </c>
      <c r="T164" s="43">
        <v>22229382.671400905</v>
      </c>
      <c r="U164" s="57">
        <f t="shared" ref="U164" si="6">S164-T164</f>
        <v>-604027.8529294543</v>
      </c>
      <c r="V164" t="s">
        <v>89</v>
      </c>
    </row>
    <row r="165" spans="1:22" x14ac:dyDescent="0.3">
      <c r="C165" s="59"/>
      <c r="D165" t="s">
        <v>91</v>
      </c>
    </row>
    <row r="166" spans="1:22" ht="15" thickBot="1" x14ac:dyDescent="0.35">
      <c r="C166" s="58">
        <v>2030</v>
      </c>
      <c r="D166" s="54"/>
      <c r="E166" s="54"/>
      <c r="F166" s="55" t="s">
        <v>81</v>
      </c>
      <c r="G166" s="53">
        <f>((G164-G158)*1.0225)+G158</f>
        <v>2796063.4748750944</v>
      </c>
      <c r="H166" s="53">
        <f t="shared" ref="H166:R166" si="7">((H164-H158)*1.0225)+H158</f>
        <v>2722463.1609965689</v>
      </c>
      <c r="I166" s="53">
        <f t="shared" si="7"/>
        <v>2347508.3220185996</v>
      </c>
      <c r="J166" s="53">
        <f t="shared" si="7"/>
        <v>2002765.9255724696</v>
      </c>
      <c r="K166" s="53">
        <f t="shared" si="7"/>
        <v>1592368.9309025027</v>
      </c>
      <c r="L166" s="53">
        <f t="shared" si="7"/>
        <v>1242623.9760835127</v>
      </c>
      <c r="M166" s="56">
        <f t="shared" si="7"/>
        <v>1012824.3237044951</v>
      </c>
      <c r="N166" s="56">
        <f t="shared" si="7"/>
        <v>989545.29962166911</v>
      </c>
      <c r="O166" s="56">
        <f t="shared" si="7"/>
        <v>1165095.2377395302</v>
      </c>
      <c r="P166" s="56">
        <f t="shared" si="7"/>
        <v>1580029.9131902161</v>
      </c>
      <c r="Q166" s="56">
        <f t="shared" si="7"/>
        <v>2122333.9927227572</v>
      </c>
      <c r="R166" s="56">
        <f t="shared" si="7"/>
        <v>2529464.564459641</v>
      </c>
      <c r="S166" s="56">
        <f>SUM(G166:R166)</f>
        <v>22103087.121887058</v>
      </c>
      <c r="T166" s="43">
        <v>22229382.671400905</v>
      </c>
      <c r="U166" s="57">
        <f t="shared" ref="U166" si="8">S166-T166</f>
        <v>-126295.54951384664</v>
      </c>
      <c r="V166" t="s">
        <v>89</v>
      </c>
    </row>
    <row r="170" spans="1:22" x14ac:dyDescent="0.3">
      <c r="A170" s="71" t="s">
        <v>113</v>
      </c>
    </row>
  </sheetData>
  <mergeCells count="1">
    <mergeCell ref="A3:R3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A5E8-79E0-4D24-910F-040A750659B4}">
  <dimension ref="A1:S163"/>
  <sheetViews>
    <sheetView workbookViewId="0">
      <selection activeCell="A7" sqref="A7"/>
    </sheetView>
  </sheetViews>
  <sheetFormatPr defaultRowHeight="14.4" x14ac:dyDescent="0.3"/>
  <cols>
    <col min="6" max="6" width="23.109375" bestFit="1" customWidth="1"/>
    <col min="7" max="12" width="12.88671875" bestFit="1" customWidth="1"/>
    <col min="13" max="14" width="11.33203125" bestFit="1" customWidth="1"/>
    <col min="15" max="18" width="12.88671875" bestFit="1" customWidth="1"/>
    <col min="19" max="19" width="14" bestFit="1" customWidth="1"/>
  </cols>
  <sheetData>
    <row r="1" spans="1:19" s="69" customFormat="1" x14ac:dyDescent="0.3">
      <c r="G1" s="70" t="s">
        <v>100</v>
      </c>
      <c r="H1" s="70" t="s">
        <v>101</v>
      </c>
      <c r="I1" s="70" t="s">
        <v>102</v>
      </c>
      <c r="J1" s="70" t="s">
        <v>103</v>
      </c>
      <c r="K1" s="70" t="s">
        <v>104</v>
      </c>
      <c r="L1" s="70" t="s">
        <v>105</v>
      </c>
      <c r="M1" s="70" t="s">
        <v>106</v>
      </c>
      <c r="N1" s="70" t="s">
        <v>107</v>
      </c>
      <c r="O1" s="70" t="s">
        <v>108</v>
      </c>
      <c r="P1" s="70" t="s">
        <v>109</v>
      </c>
      <c r="Q1" s="70" t="s">
        <v>110</v>
      </c>
      <c r="R1" s="70" t="s">
        <v>111</v>
      </c>
      <c r="S1" s="70" t="s">
        <v>112</v>
      </c>
    </row>
    <row r="3" spans="1:19" x14ac:dyDescent="0.3">
      <c r="A3" s="65" t="s">
        <v>82</v>
      </c>
      <c r="B3" s="65"/>
      <c r="C3" s="65"/>
      <c r="D3" s="65"/>
      <c r="E3" s="65"/>
      <c r="F3" s="6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x14ac:dyDescent="0.3">
      <c r="A4" s="3" t="s">
        <v>0</v>
      </c>
      <c r="B4" s="3"/>
      <c r="C4" s="4" t="s">
        <v>0</v>
      </c>
      <c r="D4" s="5" t="s">
        <v>0</v>
      </c>
      <c r="E4" s="6" t="s">
        <v>1</v>
      </c>
      <c r="F4" s="7" t="s">
        <v>2</v>
      </c>
      <c r="G4" s="8">
        <v>13913.800687180483</v>
      </c>
      <c r="H4" s="8">
        <v>13672.021570982233</v>
      </c>
      <c r="I4" s="8">
        <v>11548.602348650782</v>
      </c>
      <c r="J4" s="8">
        <v>9495.3560215244179</v>
      </c>
      <c r="K4" s="8">
        <v>7481.8537230131242</v>
      </c>
      <c r="L4" s="8">
        <v>5728.1277655354324</v>
      </c>
      <c r="M4" s="8">
        <v>4755.8261941795572</v>
      </c>
      <c r="N4" s="8">
        <v>4760.510854151461</v>
      </c>
      <c r="O4" s="8">
        <v>5314.8157814744864</v>
      </c>
      <c r="P4" s="8">
        <v>7158.1768649719806</v>
      </c>
      <c r="Q4" s="8">
        <v>9880.9600602550927</v>
      </c>
      <c r="R4" s="8">
        <v>12350.981942685212</v>
      </c>
      <c r="S4" s="9">
        <v>106061.03381460428</v>
      </c>
    </row>
    <row r="5" spans="1:19" x14ac:dyDescent="0.3">
      <c r="A5" s="3"/>
      <c r="B5" s="4"/>
      <c r="C5" s="4" t="s">
        <v>0</v>
      </c>
      <c r="D5" s="10">
        <v>1.1000000000000001</v>
      </c>
      <c r="E5" s="6" t="s">
        <v>3</v>
      </c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</row>
    <row r="6" spans="1:19" x14ac:dyDescent="0.3">
      <c r="A6" s="3"/>
      <c r="B6" s="4"/>
      <c r="C6" s="4" t="s">
        <v>0</v>
      </c>
      <c r="D6" s="10">
        <v>1.1000000000000001</v>
      </c>
      <c r="E6" s="6"/>
      <c r="F6" s="14" t="s">
        <v>4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6"/>
    </row>
    <row r="7" spans="1:19" x14ac:dyDescent="0.3">
      <c r="A7" s="3"/>
      <c r="B7" s="4"/>
      <c r="C7" s="4" t="s">
        <v>0</v>
      </c>
      <c r="D7" s="10">
        <v>1.1000000000000001</v>
      </c>
      <c r="E7" s="17"/>
      <c r="F7" s="14" t="s">
        <v>5</v>
      </c>
      <c r="G7" s="18">
        <v>314</v>
      </c>
      <c r="H7" s="18">
        <v>314</v>
      </c>
      <c r="I7" s="18">
        <v>314</v>
      </c>
      <c r="J7" s="18">
        <v>314</v>
      </c>
      <c r="K7" s="18">
        <v>314</v>
      </c>
      <c r="L7" s="18">
        <v>314</v>
      </c>
      <c r="M7" s="18">
        <v>314</v>
      </c>
      <c r="N7" s="18">
        <v>314</v>
      </c>
      <c r="O7" s="18">
        <v>314</v>
      </c>
      <c r="P7" s="18">
        <v>314</v>
      </c>
      <c r="Q7" s="18">
        <v>314</v>
      </c>
      <c r="R7" s="18">
        <v>314</v>
      </c>
      <c r="S7" s="16"/>
    </row>
    <row r="8" spans="1:19" x14ac:dyDescent="0.3">
      <c r="A8" s="3"/>
      <c r="B8" s="4" t="s">
        <v>6</v>
      </c>
      <c r="C8" s="4" t="s">
        <v>0</v>
      </c>
      <c r="D8" s="10">
        <v>1.1000000000000001</v>
      </c>
      <c r="E8" s="17"/>
      <c r="F8" s="14" t="s">
        <v>7</v>
      </c>
      <c r="G8" s="19">
        <v>7.46</v>
      </c>
      <c r="H8" s="19">
        <v>7.46</v>
      </c>
      <c r="I8" s="19">
        <v>7.46</v>
      </c>
      <c r="J8" s="19">
        <v>7.46</v>
      </c>
      <c r="K8" s="19">
        <v>7.46</v>
      </c>
      <c r="L8" s="19">
        <v>7.46</v>
      </c>
      <c r="M8" s="19">
        <v>7.46</v>
      </c>
      <c r="N8" s="19">
        <v>7.46</v>
      </c>
      <c r="O8" s="19">
        <v>7.46</v>
      </c>
      <c r="P8" s="19">
        <v>7.46</v>
      </c>
      <c r="Q8" s="19">
        <v>7.46</v>
      </c>
      <c r="R8" s="19">
        <v>7.46</v>
      </c>
      <c r="S8" s="16"/>
    </row>
    <row r="9" spans="1:19" x14ac:dyDescent="0.3">
      <c r="A9" s="3"/>
      <c r="B9" s="4"/>
      <c r="C9" s="4" t="s">
        <v>0</v>
      </c>
      <c r="D9" s="10">
        <v>1.1000000000000001</v>
      </c>
      <c r="E9" s="17"/>
      <c r="F9" s="14" t="s">
        <v>8</v>
      </c>
      <c r="G9" s="20">
        <v>2342.44</v>
      </c>
      <c r="H9" s="20">
        <v>2342.44</v>
      </c>
      <c r="I9" s="20">
        <v>2342.44</v>
      </c>
      <c r="J9" s="20">
        <v>2342.44</v>
      </c>
      <c r="K9" s="20">
        <v>2342.44</v>
      </c>
      <c r="L9" s="20">
        <v>2342.44</v>
      </c>
      <c r="M9" s="20">
        <v>2342.44</v>
      </c>
      <c r="N9" s="20">
        <v>2342.44</v>
      </c>
      <c r="O9" s="20">
        <v>2342.44</v>
      </c>
      <c r="P9" s="20">
        <v>2342.44</v>
      </c>
      <c r="Q9" s="20">
        <v>2342.44</v>
      </c>
      <c r="R9" s="20">
        <v>2342.44</v>
      </c>
      <c r="S9" s="9">
        <v>28109.279999999995</v>
      </c>
    </row>
    <row r="10" spans="1:19" x14ac:dyDescent="0.3">
      <c r="A10" s="3"/>
      <c r="B10" s="4"/>
      <c r="C10" s="4" t="s">
        <v>0</v>
      </c>
      <c r="D10" s="10">
        <v>1.1000000000000001</v>
      </c>
      <c r="E10" s="17"/>
      <c r="F10" s="1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</row>
    <row r="11" spans="1:19" x14ac:dyDescent="0.3">
      <c r="A11" s="3"/>
      <c r="B11" s="4"/>
      <c r="C11" s="4" t="s">
        <v>0</v>
      </c>
      <c r="D11" s="10">
        <v>1.1000000000000001</v>
      </c>
      <c r="E11" s="17"/>
      <c r="F11" s="14" t="s">
        <v>9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/>
    </row>
    <row r="12" spans="1:19" x14ac:dyDescent="0.3">
      <c r="A12" s="3"/>
      <c r="B12" s="4"/>
      <c r="C12" s="4" t="s">
        <v>0</v>
      </c>
      <c r="D12" s="10">
        <v>1.1000000000000001</v>
      </c>
      <c r="E12" s="17"/>
      <c r="F12" s="14" t="s">
        <v>10</v>
      </c>
      <c r="G12" s="18">
        <v>337488.05000000005</v>
      </c>
      <c r="H12" s="18">
        <v>330434.39999999997</v>
      </c>
      <c r="I12" s="18">
        <v>268485.89</v>
      </c>
      <c r="J12" s="18">
        <v>208584.60000000003</v>
      </c>
      <c r="K12" s="18">
        <v>149842.80000000002</v>
      </c>
      <c r="L12" s="18">
        <v>98679.7</v>
      </c>
      <c r="M12" s="18">
        <v>70313.83</v>
      </c>
      <c r="N12" s="18">
        <v>70450.5</v>
      </c>
      <c r="O12" s="18">
        <v>86621.759999999995</v>
      </c>
      <c r="P12" s="18">
        <v>140399.87</v>
      </c>
      <c r="Q12" s="18">
        <v>219834.19</v>
      </c>
      <c r="R12" s="18">
        <v>291894.46602780005</v>
      </c>
      <c r="S12" s="16"/>
    </row>
    <row r="13" spans="1:19" x14ac:dyDescent="0.3">
      <c r="A13" s="3"/>
      <c r="B13" s="4" t="s">
        <v>11</v>
      </c>
      <c r="C13" s="4" t="s">
        <v>0</v>
      </c>
      <c r="D13" s="10">
        <v>1.1000000000000001</v>
      </c>
      <c r="E13" s="17"/>
      <c r="F13" s="14" t="s">
        <v>7</v>
      </c>
      <c r="G13" s="21">
        <v>3.4229999999999997E-2</v>
      </c>
      <c r="H13" s="21">
        <v>3.4229999999999997E-2</v>
      </c>
      <c r="I13" s="21">
        <v>3.4229999999999997E-2</v>
      </c>
      <c r="J13" s="21">
        <v>3.4229999999999997E-2</v>
      </c>
      <c r="K13" s="21">
        <v>3.4229999999999997E-2</v>
      </c>
      <c r="L13" s="21">
        <v>3.4229999999999997E-2</v>
      </c>
      <c r="M13" s="21">
        <v>3.4229999999999997E-2</v>
      </c>
      <c r="N13" s="21">
        <v>3.4229999999999997E-2</v>
      </c>
      <c r="O13" s="21">
        <v>3.4229999999999997E-2</v>
      </c>
      <c r="P13" s="21">
        <v>3.4229999999999997E-2</v>
      </c>
      <c r="Q13" s="21">
        <v>3.4229999999999997E-2</v>
      </c>
      <c r="R13" s="21">
        <v>3.4229999999999997E-2</v>
      </c>
      <c r="S13" s="16"/>
    </row>
    <row r="14" spans="1:19" x14ac:dyDescent="0.3">
      <c r="A14" s="3"/>
      <c r="B14" s="4"/>
      <c r="C14" s="4" t="s">
        <v>0</v>
      </c>
      <c r="D14" s="10">
        <v>1.1000000000000001</v>
      </c>
      <c r="E14" s="17"/>
      <c r="F14" s="11" t="s">
        <v>8</v>
      </c>
      <c r="G14" s="20">
        <v>11552.2159515</v>
      </c>
      <c r="H14" s="20">
        <v>11310.769511999997</v>
      </c>
      <c r="I14" s="20">
        <v>9190.2720147</v>
      </c>
      <c r="J14" s="20">
        <v>7139.8508580000007</v>
      </c>
      <c r="K14" s="20">
        <v>5129.119044</v>
      </c>
      <c r="L14" s="20">
        <v>3377.8061309999994</v>
      </c>
      <c r="M14" s="20">
        <v>2406.8424009</v>
      </c>
      <c r="N14" s="20">
        <v>2411.5206149999999</v>
      </c>
      <c r="O14" s="20">
        <v>2965.0628447999993</v>
      </c>
      <c r="P14" s="20">
        <v>4805.8875500999993</v>
      </c>
      <c r="Q14" s="20">
        <v>7524.9243236999991</v>
      </c>
      <c r="R14" s="20">
        <v>9991.5475721315943</v>
      </c>
      <c r="S14" s="9">
        <v>77805.81881783159</v>
      </c>
    </row>
    <row r="15" spans="1:19" x14ac:dyDescent="0.3">
      <c r="A15" s="3"/>
      <c r="B15" s="4"/>
      <c r="C15" s="4" t="s">
        <v>0</v>
      </c>
      <c r="D15" s="10">
        <v>1.1000000000000001</v>
      </c>
      <c r="E15" s="17"/>
      <c r="F15" s="11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6"/>
    </row>
    <row r="16" spans="1:19" x14ac:dyDescent="0.3">
      <c r="A16" s="3"/>
      <c r="B16" s="4"/>
      <c r="C16" s="4" t="s">
        <v>0</v>
      </c>
      <c r="D16" s="10">
        <v>1.1000000000000001</v>
      </c>
      <c r="E16" s="17"/>
      <c r="F16" s="11" t="s">
        <v>12</v>
      </c>
      <c r="G16" s="20">
        <v>-208.41983927250001</v>
      </c>
      <c r="H16" s="20">
        <v>-204.79814267999996</v>
      </c>
      <c r="I16" s="20">
        <v>-172.9906802205</v>
      </c>
      <c r="J16" s="20">
        <v>-142.23436287000001</v>
      </c>
      <c r="K16" s="20">
        <v>-112.07338565999999</v>
      </c>
      <c r="L16" s="20">
        <v>-85.803691964999999</v>
      </c>
      <c r="M16" s="20">
        <v>-71.23923601349999</v>
      </c>
      <c r="N16" s="20">
        <v>-71.309409224999996</v>
      </c>
      <c r="O16" s="20">
        <v>-79.612542671999989</v>
      </c>
      <c r="P16" s="20">
        <v>-107.22491325149998</v>
      </c>
      <c r="Q16" s="20">
        <v>-148.01046485549998</v>
      </c>
      <c r="R16" s="20">
        <v>-185.0098135819739</v>
      </c>
      <c r="S16" s="9">
        <v>-1588.726482267474</v>
      </c>
    </row>
    <row r="17" spans="1:19" x14ac:dyDescent="0.3">
      <c r="A17" s="3"/>
      <c r="B17" s="4"/>
      <c r="C17" s="4" t="s">
        <v>0</v>
      </c>
      <c r="D17" s="10">
        <v>1.1000000000000001</v>
      </c>
      <c r="E17" s="17"/>
      <c r="F17" s="11" t="s">
        <v>13</v>
      </c>
      <c r="G17" s="22">
        <v>227.56457495298204</v>
      </c>
      <c r="H17" s="22">
        <v>223.61020166223514</v>
      </c>
      <c r="I17" s="22">
        <v>188.88101417128166</v>
      </c>
      <c r="J17" s="22">
        <v>155.299526394417</v>
      </c>
      <c r="K17" s="22">
        <v>122.36806467312466</v>
      </c>
      <c r="L17" s="22">
        <v>93.685326500432495</v>
      </c>
      <c r="M17" s="22">
        <v>77.783029293057936</v>
      </c>
      <c r="N17" s="22">
        <v>77.859648376461067</v>
      </c>
      <c r="O17" s="22">
        <v>86.925479346486924</v>
      </c>
      <c r="P17" s="22">
        <v>117.07422812348126</v>
      </c>
      <c r="Q17" s="22">
        <v>161.6062014105934</v>
      </c>
      <c r="R17" s="22">
        <v>202.0041841355908</v>
      </c>
      <c r="S17" s="9">
        <v>1734.6614790401447</v>
      </c>
    </row>
    <row r="18" spans="1:19" x14ac:dyDescent="0.3">
      <c r="A18" s="4"/>
      <c r="B18" s="4"/>
      <c r="C18" s="4"/>
      <c r="D18" s="23"/>
      <c r="E18" s="17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16"/>
    </row>
    <row r="19" spans="1:19" x14ac:dyDescent="0.3">
      <c r="A19" s="3" t="s">
        <v>14</v>
      </c>
      <c r="B19" s="3"/>
      <c r="C19" s="4" t="s">
        <v>14</v>
      </c>
      <c r="D19" s="5" t="s">
        <v>14</v>
      </c>
      <c r="E19" s="6"/>
      <c r="F19" s="7" t="s">
        <v>2</v>
      </c>
      <c r="G19" s="8">
        <v>1649880.4880352747</v>
      </c>
      <c r="H19" s="8">
        <v>1562065.6357777661</v>
      </c>
      <c r="I19" s="8">
        <v>1322210.3501684957</v>
      </c>
      <c r="J19" s="8">
        <v>1090891.4242007998</v>
      </c>
      <c r="K19" s="8">
        <v>824891.08140627551</v>
      </c>
      <c r="L19" s="8">
        <v>604445.83295412839</v>
      </c>
      <c r="M19" s="8">
        <v>452946.25601270411</v>
      </c>
      <c r="N19" s="8">
        <v>433454.49481545162</v>
      </c>
      <c r="O19" s="8">
        <v>525511.9375825217</v>
      </c>
      <c r="P19" s="8">
        <v>783909.0356223461</v>
      </c>
      <c r="Q19" s="8">
        <v>1132444.3008100414</v>
      </c>
      <c r="R19" s="8">
        <v>1400119.8619127572</v>
      </c>
      <c r="S19" s="9">
        <v>11782770.699298561</v>
      </c>
    </row>
    <row r="20" spans="1:19" x14ac:dyDescent="0.3">
      <c r="A20" s="3"/>
      <c r="B20" s="4"/>
      <c r="C20" s="4" t="s">
        <v>14</v>
      </c>
      <c r="D20" s="10">
        <v>1.1200000000000001</v>
      </c>
      <c r="E20" s="17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3"/>
    </row>
    <row r="21" spans="1:19" x14ac:dyDescent="0.3">
      <c r="A21" s="3"/>
      <c r="B21" s="4"/>
      <c r="C21" s="4" t="s">
        <v>14</v>
      </c>
      <c r="D21" s="10">
        <v>1.1200000000000001</v>
      </c>
      <c r="E21" s="17"/>
      <c r="F21" s="14" t="s">
        <v>4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</row>
    <row r="22" spans="1:19" x14ac:dyDescent="0.3">
      <c r="A22" s="3"/>
      <c r="B22" s="4"/>
      <c r="C22" s="4" t="s">
        <v>14</v>
      </c>
      <c r="D22" s="10">
        <v>1.1200000000000001</v>
      </c>
      <c r="E22" s="17"/>
      <c r="F22" s="14" t="s">
        <v>5</v>
      </c>
      <c r="G22" s="18">
        <v>10106</v>
      </c>
      <c r="H22" s="18">
        <v>10106</v>
      </c>
      <c r="I22" s="18">
        <v>10106</v>
      </c>
      <c r="J22" s="18">
        <v>10106</v>
      </c>
      <c r="K22" s="18">
        <v>10106</v>
      </c>
      <c r="L22" s="18">
        <v>10106</v>
      </c>
      <c r="M22" s="18">
        <v>10106</v>
      </c>
      <c r="N22" s="18">
        <v>10106</v>
      </c>
      <c r="O22" s="18">
        <v>10106</v>
      </c>
      <c r="P22" s="18">
        <v>10106</v>
      </c>
      <c r="Q22" s="18">
        <v>10106</v>
      </c>
      <c r="R22" s="18">
        <v>10106</v>
      </c>
      <c r="S22" s="16"/>
    </row>
    <row r="23" spans="1:19" x14ac:dyDescent="0.3">
      <c r="A23" s="3"/>
      <c r="B23" s="4" t="s">
        <v>6</v>
      </c>
      <c r="C23" s="4" t="s">
        <v>14</v>
      </c>
      <c r="D23" s="10">
        <v>1.1200000000000001</v>
      </c>
      <c r="E23" s="17"/>
      <c r="F23" s="14" t="s">
        <v>7</v>
      </c>
      <c r="G23" s="19">
        <v>7.46</v>
      </c>
      <c r="H23" s="19">
        <v>7.46</v>
      </c>
      <c r="I23" s="19">
        <v>7.46</v>
      </c>
      <c r="J23" s="19">
        <v>7.46</v>
      </c>
      <c r="K23" s="19">
        <v>7.46</v>
      </c>
      <c r="L23" s="19">
        <v>7.46</v>
      </c>
      <c r="M23" s="19">
        <v>7.46</v>
      </c>
      <c r="N23" s="19">
        <v>7.46</v>
      </c>
      <c r="O23" s="19">
        <v>7.46</v>
      </c>
      <c r="P23" s="19">
        <v>7.46</v>
      </c>
      <c r="Q23" s="19">
        <v>7.46</v>
      </c>
      <c r="R23" s="19">
        <v>7.46</v>
      </c>
      <c r="S23" s="16"/>
    </row>
    <row r="24" spans="1:19" x14ac:dyDescent="0.3">
      <c r="A24" s="3"/>
      <c r="B24" s="4"/>
      <c r="C24" s="4" t="s">
        <v>14</v>
      </c>
      <c r="D24" s="10">
        <v>1.1200000000000001</v>
      </c>
      <c r="E24" s="17"/>
      <c r="F24" s="14" t="s">
        <v>8</v>
      </c>
      <c r="G24" s="20">
        <v>75390.759999999995</v>
      </c>
      <c r="H24" s="20">
        <v>75390.759999999995</v>
      </c>
      <c r="I24" s="20">
        <v>75390.759999999995</v>
      </c>
      <c r="J24" s="20">
        <v>75390.759999999995</v>
      </c>
      <c r="K24" s="20">
        <v>75390.759999999995</v>
      </c>
      <c r="L24" s="20">
        <v>75390.759999999995</v>
      </c>
      <c r="M24" s="20">
        <v>75390.759999999995</v>
      </c>
      <c r="N24" s="20">
        <v>75390.759999999995</v>
      </c>
      <c r="O24" s="20">
        <v>75390.759999999995</v>
      </c>
      <c r="P24" s="20">
        <v>75390.759999999995</v>
      </c>
      <c r="Q24" s="20">
        <v>75390.759999999995</v>
      </c>
      <c r="R24" s="20">
        <v>75390.759999999995</v>
      </c>
      <c r="S24" s="9">
        <v>904689.12</v>
      </c>
    </row>
    <row r="25" spans="1:19" x14ac:dyDescent="0.3">
      <c r="A25" s="3"/>
      <c r="B25" s="4"/>
      <c r="C25" s="4" t="s">
        <v>14</v>
      </c>
      <c r="D25" s="10">
        <v>1.1200000000000001</v>
      </c>
      <c r="E25" s="17"/>
      <c r="F25" s="14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</row>
    <row r="26" spans="1:19" x14ac:dyDescent="0.3">
      <c r="A26" s="3"/>
      <c r="B26" s="4"/>
      <c r="C26" s="4" t="s">
        <v>14</v>
      </c>
      <c r="D26" s="10">
        <v>1.1200000000000001</v>
      </c>
      <c r="E26" s="17"/>
      <c r="F26" s="14" t="s">
        <v>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6"/>
    </row>
    <row r="27" spans="1:19" x14ac:dyDescent="0.3">
      <c r="A27" s="3"/>
      <c r="B27" s="4"/>
      <c r="C27" s="4" t="s">
        <v>14</v>
      </c>
      <c r="D27" s="10">
        <v>1.1200000000000001</v>
      </c>
      <c r="E27" s="17"/>
      <c r="F27" s="14" t="s">
        <v>10</v>
      </c>
      <c r="G27" s="18">
        <v>46369081.93</v>
      </c>
      <c r="H27" s="18">
        <v>43783861.829999998</v>
      </c>
      <c r="I27" s="18">
        <v>36722656.469999999</v>
      </c>
      <c r="J27" s="18">
        <v>29912756.760000002</v>
      </c>
      <c r="K27" s="18">
        <v>22081855.550000001</v>
      </c>
      <c r="L27" s="18">
        <v>15592070.819999998</v>
      </c>
      <c r="M27" s="18">
        <v>11132008.07</v>
      </c>
      <c r="N27" s="18">
        <v>10558181.530000001</v>
      </c>
      <c r="O27" s="18">
        <v>13268301.119999999</v>
      </c>
      <c r="P27" s="18">
        <v>20875367.059999999</v>
      </c>
      <c r="Q27" s="18">
        <v>31136050.190000001</v>
      </c>
      <c r="R27" s="18">
        <v>39016268.889364168</v>
      </c>
      <c r="S27" s="16"/>
    </row>
    <row r="28" spans="1:19" x14ac:dyDescent="0.3">
      <c r="A28" s="3"/>
      <c r="B28" s="4" t="s">
        <v>11</v>
      </c>
      <c r="C28" s="4" t="s">
        <v>14</v>
      </c>
      <c r="D28" s="10">
        <v>1.1200000000000001</v>
      </c>
      <c r="E28" s="17"/>
      <c r="F28" s="14" t="s">
        <v>7</v>
      </c>
      <c r="G28" s="21">
        <v>3.4229999999999997E-2</v>
      </c>
      <c r="H28" s="21">
        <v>3.4229999999999997E-2</v>
      </c>
      <c r="I28" s="21">
        <v>3.4229999999999997E-2</v>
      </c>
      <c r="J28" s="21">
        <v>3.4229999999999997E-2</v>
      </c>
      <c r="K28" s="21">
        <v>3.4229999999999997E-2</v>
      </c>
      <c r="L28" s="21">
        <v>3.4229999999999997E-2</v>
      </c>
      <c r="M28" s="21">
        <v>3.4229999999999997E-2</v>
      </c>
      <c r="N28" s="21">
        <v>3.4229999999999997E-2</v>
      </c>
      <c r="O28" s="21">
        <v>3.4229999999999997E-2</v>
      </c>
      <c r="P28" s="21">
        <v>3.4229999999999997E-2</v>
      </c>
      <c r="Q28" s="21">
        <v>3.4229999999999997E-2</v>
      </c>
      <c r="R28" s="21">
        <v>3.4229999999999997E-2</v>
      </c>
      <c r="S28" s="16"/>
    </row>
    <row r="29" spans="1:19" x14ac:dyDescent="0.3">
      <c r="A29" s="3"/>
      <c r="B29" s="4"/>
      <c r="C29" s="4" t="s">
        <v>14</v>
      </c>
      <c r="D29" s="10">
        <v>1.1200000000000001</v>
      </c>
      <c r="E29" s="17"/>
      <c r="F29" s="11" t="s">
        <v>8</v>
      </c>
      <c r="G29" s="20">
        <v>1587213.6744638998</v>
      </c>
      <c r="H29" s="20">
        <v>1498721.5904408998</v>
      </c>
      <c r="I29" s="20">
        <v>1257016.5309680998</v>
      </c>
      <c r="J29" s="20">
        <v>1023913.6638948</v>
      </c>
      <c r="K29" s="20">
        <v>755861.91547649994</v>
      </c>
      <c r="L29" s="20">
        <v>533716.58416859992</v>
      </c>
      <c r="M29" s="20">
        <v>381048.63623609999</v>
      </c>
      <c r="N29" s="20">
        <v>361406.55377190001</v>
      </c>
      <c r="O29" s="20">
        <v>454173.94733759994</v>
      </c>
      <c r="P29" s="20">
        <v>714563.81446379994</v>
      </c>
      <c r="Q29" s="20">
        <v>1065786.9980037</v>
      </c>
      <c r="R29" s="20">
        <v>1335526.8840829353</v>
      </c>
      <c r="S29" s="9">
        <v>10968950.793308835</v>
      </c>
    </row>
    <row r="30" spans="1:19" x14ac:dyDescent="0.3">
      <c r="A30" s="3"/>
      <c r="B30" s="4"/>
      <c r="C30" s="4" t="s">
        <v>14</v>
      </c>
      <c r="D30" s="10">
        <v>1.1200000000000001</v>
      </c>
      <c r="E30" s="17"/>
      <c r="F30" s="11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6"/>
    </row>
    <row r="31" spans="1:19" x14ac:dyDescent="0.3">
      <c r="A31" s="3"/>
      <c r="B31" s="4"/>
      <c r="C31" s="4" t="s">
        <v>14</v>
      </c>
      <c r="D31" s="10">
        <v>1.1200000000000001</v>
      </c>
      <c r="E31" s="17"/>
      <c r="F31" s="11" t="s">
        <v>12</v>
      </c>
      <c r="G31" s="20">
        <v>-24939.066516958497</v>
      </c>
      <c r="H31" s="20">
        <v>-23611.685256613498</v>
      </c>
      <c r="I31" s="20">
        <v>-19986.109364521497</v>
      </c>
      <c r="J31" s="20">
        <v>-16489.566358421998</v>
      </c>
      <c r="K31" s="20">
        <v>-12468.790132147498</v>
      </c>
      <c r="L31" s="20">
        <v>-9136.6101625289994</v>
      </c>
      <c r="M31" s="20">
        <v>-6846.5909435414997</v>
      </c>
      <c r="N31" s="20">
        <v>-6551.9597065785001</v>
      </c>
      <c r="O31" s="20">
        <v>-7943.4706100639987</v>
      </c>
      <c r="P31" s="20">
        <v>-11849.318616956998</v>
      </c>
      <c r="Q31" s="20">
        <v>-17117.6663700555</v>
      </c>
      <c r="R31" s="20">
        <v>-21163.764661244029</v>
      </c>
      <c r="S31" s="9">
        <v>-178104.59869963251</v>
      </c>
    </row>
    <row r="32" spans="1:19" x14ac:dyDescent="0.3">
      <c r="A32" s="3"/>
      <c r="B32" s="4"/>
      <c r="C32" s="4" t="s">
        <v>14</v>
      </c>
      <c r="D32" s="10">
        <v>1.1200000000000001</v>
      </c>
      <c r="E32" s="17"/>
      <c r="F32" s="11" t="s">
        <v>13</v>
      </c>
      <c r="G32" s="22">
        <v>12215.12008833324</v>
      </c>
      <c r="H32" s="22">
        <v>11564.970593479786</v>
      </c>
      <c r="I32" s="22">
        <v>9789.1685649172978</v>
      </c>
      <c r="J32" s="22">
        <v>8076.5666644217863</v>
      </c>
      <c r="K32" s="22">
        <v>6107.1960619230604</v>
      </c>
      <c r="L32" s="22">
        <v>4475.0989480575254</v>
      </c>
      <c r="M32" s="22">
        <v>3353.4507201456286</v>
      </c>
      <c r="N32" s="22">
        <v>3209.1407501301142</v>
      </c>
      <c r="O32" s="22">
        <v>3890.7008549857715</v>
      </c>
      <c r="P32" s="22">
        <v>5803.7797755031888</v>
      </c>
      <c r="Q32" s="22">
        <v>8384.2091763967073</v>
      </c>
      <c r="R32" s="22">
        <v>10365.982491065879</v>
      </c>
      <c r="S32" s="9">
        <v>87235.384689359969</v>
      </c>
    </row>
    <row r="33" spans="1:19" x14ac:dyDescent="0.3">
      <c r="A33" s="4"/>
      <c r="B33" s="4"/>
      <c r="C33" s="4"/>
      <c r="D33" s="23"/>
      <c r="E33" s="17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16"/>
    </row>
    <row r="34" spans="1:19" x14ac:dyDescent="0.3">
      <c r="A34" s="3" t="s">
        <v>15</v>
      </c>
      <c r="B34" s="3"/>
      <c r="C34" s="4" t="s">
        <v>15</v>
      </c>
      <c r="D34" s="5" t="s">
        <v>15</v>
      </c>
      <c r="E34" s="6" t="s">
        <v>16</v>
      </c>
      <c r="F34" s="7" t="s">
        <v>2</v>
      </c>
      <c r="G34" s="8">
        <v>35789.932175555354</v>
      </c>
      <c r="H34" s="8">
        <v>34706.417603095746</v>
      </c>
      <c r="I34" s="8">
        <v>31313.862991171642</v>
      </c>
      <c r="J34" s="8">
        <v>27764.529738054178</v>
      </c>
      <c r="K34" s="8">
        <v>23032.744116628746</v>
      </c>
      <c r="L34" s="8">
        <v>19101.570288991585</v>
      </c>
      <c r="M34" s="8">
        <v>15876.023855986725</v>
      </c>
      <c r="N34" s="8">
        <v>16312.839530879186</v>
      </c>
      <c r="O34" s="8">
        <v>17460.537108031116</v>
      </c>
      <c r="P34" s="8">
        <v>21123.01749874069</v>
      </c>
      <c r="Q34" s="8">
        <v>27035.868003578718</v>
      </c>
      <c r="R34" s="8">
        <v>32486.885194476548</v>
      </c>
      <c r="S34" s="9">
        <v>302004.22810519021</v>
      </c>
    </row>
    <row r="35" spans="1:19" x14ac:dyDescent="0.3">
      <c r="A35" s="3"/>
      <c r="B35" s="4"/>
      <c r="C35" s="4" t="s">
        <v>15</v>
      </c>
      <c r="D35" s="10">
        <v>2.1</v>
      </c>
      <c r="E35" s="17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</row>
    <row r="36" spans="1:19" x14ac:dyDescent="0.3">
      <c r="A36" s="3"/>
      <c r="B36" s="4"/>
      <c r="C36" s="4" t="s">
        <v>15</v>
      </c>
      <c r="D36" s="10">
        <v>2.1</v>
      </c>
      <c r="E36" s="17"/>
      <c r="F36" s="14" t="s">
        <v>4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6"/>
    </row>
    <row r="37" spans="1:19" x14ac:dyDescent="0.3">
      <c r="A37" s="3"/>
      <c r="B37" s="4"/>
      <c r="C37" s="4" t="s">
        <v>15</v>
      </c>
      <c r="D37" s="10" t="s">
        <v>17</v>
      </c>
      <c r="E37" s="26">
        <v>0.79</v>
      </c>
      <c r="F37" s="14" t="s">
        <v>18</v>
      </c>
      <c r="G37" s="18">
        <v>339.7</v>
      </c>
      <c r="H37" s="18">
        <v>339.7</v>
      </c>
      <c r="I37" s="18">
        <v>339.7</v>
      </c>
      <c r="J37" s="18">
        <v>339.7</v>
      </c>
      <c r="K37" s="18">
        <v>339.7</v>
      </c>
      <c r="L37" s="18">
        <v>339.7</v>
      </c>
      <c r="M37" s="18">
        <v>339.7</v>
      </c>
      <c r="N37" s="18">
        <v>339.7</v>
      </c>
      <c r="O37" s="18">
        <v>339.7</v>
      </c>
      <c r="P37" s="18">
        <v>339.7</v>
      </c>
      <c r="Q37" s="18">
        <v>339.7</v>
      </c>
      <c r="R37" s="18">
        <v>339.7</v>
      </c>
      <c r="S37" s="16"/>
    </row>
    <row r="38" spans="1:19" x14ac:dyDescent="0.3">
      <c r="A38" s="3"/>
      <c r="B38" s="4"/>
      <c r="C38" s="4" t="s">
        <v>15</v>
      </c>
      <c r="D38" s="10" t="s">
        <v>19</v>
      </c>
      <c r="E38" s="26">
        <v>0.01</v>
      </c>
      <c r="F38" s="14" t="s">
        <v>20</v>
      </c>
      <c r="G38" s="18">
        <v>4.3</v>
      </c>
      <c r="H38" s="18">
        <v>4.3</v>
      </c>
      <c r="I38" s="18">
        <v>4.3</v>
      </c>
      <c r="J38" s="18">
        <v>4.3</v>
      </c>
      <c r="K38" s="18">
        <v>4.3</v>
      </c>
      <c r="L38" s="18">
        <v>4.3</v>
      </c>
      <c r="M38" s="18">
        <v>4.3</v>
      </c>
      <c r="N38" s="18">
        <v>4.3</v>
      </c>
      <c r="O38" s="18">
        <v>4.3</v>
      </c>
      <c r="P38" s="18">
        <v>4.3</v>
      </c>
      <c r="Q38" s="18">
        <v>4.3</v>
      </c>
      <c r="R38" s="18">
        <v>4.3</v>
      </c>
      <c r="S38" s="16"/>
    </row>
    <row r="39" spans="1:19" x14ac:dyDescent="0.3">
      <c r="A39" s="3"/>
      <c r="B39" s="4"/>
      <c r="C39" s="4" t="s">
        <v>15</v>
      </c>
      <c r="D39" s="10" t="s">
        <v>21</v>
      </c>
      <c r="E39" s="26">
        <v>0.2</v>
      </c>
      <c r="F39" s="14" t="s">
        <v>22</v>
      </c>
      <c r="G39" s="18">
        <v>86</v>
      </c>
      <c r="H39" s="18">
        <v>86</v>
      </c>
      <c r="I39" s="18">
        <v>86</v>
      </c>
      <c r="J39" s="18">
        <v>86</v>
      </c>
      <c r="K39" s="18">
        <v>86</v>
      </c>
      <c r="L39" s="18">
        <v>86</v>
      </c>
      <c r="M39" s="18">
        <v>86</v>
      </c>
      <c r="N39" s="18">
        <v>86</v>
      </c>
      <c r="O39" s="18">
        <v>86</v>
      </c>
      <c r="P39" s="18">
        <v>86</v>
      </c>
      <c r="Q39" s="18">
        <v>86</v>
      </c>
      <c r="R39" s="18">
        <v>86</v>
      </c>
      <c r="S39" s="16"/>
    </row>
    <row r="40" spans="1:19" x14ac:dyDescent="0.3">
      <c r="A40" s="3"/>
      <c r="B40" s="4" t="s">
        <v>23</v>
      </c>
      <c r="C40" s="4" t="s">
        <v>15</v>
      </c>
      <c r="D40" s="10">
        <v>2.1</v>
      </c>
      <c r="E40" s="17"/>
      <c r="F40" s="14" t="s">
        <v>24</v>
      </c>
      <c r="G40" s="19">
        <v>10.17</v>
      </c>
      <c r="H40" s="19">
        <v>10.17</v>
      </c>
      <c r="I40" s="19">
        <v>10.17</v>
      </c>
      <c r="J40" s="19">
        <v>10.17</v>
      </c>
      <c r="K40" s="19">
        <v>10.17</v>
      </c>
      <c r="L40" s="19">
        <v>10.17</v>
      </c>
      <c r="M40" s="19">
        <v>10.17</v>
      </c>
      <c r="N40" s="19">
        <v>10.17</v>
      </c>
      <c r="O40" s="19">
        <v>10.17</v>
      </c>
      <c r="P40" s="19">
        <v>10.17</v>
      </c>
      <c r="Q40" s="19">
        <v>10.17</v>
      </c>
      <c r="R40" s="19">
        <v>10.17</v>
      </c>
      <c r="S40" s="16"/>
    </row>
    <row r="41" spans="1:19" x14ac:dyDescent="0.3">
      <c r="A41" s="3"/>
      <c r="B41" s="4" t="s">
        <v>25</v>
      </c>
      <c r="C41" s="4" t="s">
        <v>15</v>
      </c>
      <c r="D41" s="10">
        <v>2.1</v>
      </c>
      <c r="E41" s="17"/>
      <c r="F41" s="14" t="s">
        <v>26</v>
      </c>
      <c r="G41" s="19">
        <v>6.17</v>
      </c>
      <c r="H41" s="19">
        <v>6.17</v>
      </c>
      <c r="I41" s="19">
        <v>6.17</v>
      </c>
      <c r="J41" s="19">
        <v>6.17</v>
      </c>
      <c r="K41" s="19">
        <v>6.17</v>
      </c>
      <c r="L41" s="19">
        <v>6.17</v>
      </c>
      <c r="M41" s="19">
        <v>6.17</v>
      </c>
      <c r="N41" s="19">
        <v>6.17</v>
      </c>
      <c r="O41" s="19">
        <v>6.17</v>
      </c>
      <c r="P41" s="19">
        <v>6.17</v>
      </c>
      <c r="Q41" s="19">
        <v>6.17</v>
      </c>
      <c r="R41" s="19">
        <v>6.17</v>
      </c>
      <c r="S41" s="16"/>
    </row>
    <row r="42" spans="1:19" x14ac:dyDescent="0.3">
      <c r="A42" s="3"/>
      <c r="B42" s="4" t="s">
        <v>27</v>
      </c>
      <c r="C42" s="4" t="s">
        <v>15</v>
      </c>
      <c r="D42" s="10">
        <v>2.1</v>
      </c>
      <c r="E42" s="17"/>
      <c r="F42" s="14" t="s">
        <v>28</v>
      </c>
      <c r="G42" s="19">
        <v>16.170000000000002</v>
      </c>
      <c r="H42" s="19">
        <v>16.170000000000002</v>
      </c>
      <c r="I42" s="19">
        <v>16.170000000000002</v>
      </c>
      <c r="J42" s="19">
        <v>16.170000000000002</v>
      </c>
      <c r="K42" s="19">
        <v>16.170000000000002</v>
      </c>
      <c r="L42" s="19">
        <v>16.170000000000002</v>
      </c>
      <c r="M42" s="19">
        <v>16.170000000000002</v>
      </c>
      <c r="N42" s="19">
        <v>16.170000000000002</v>
      </c>
      <c r="O42" s="19">
        <v>16.170000000000002</v>
      </c>
      <c r="P42" s="19">
        <v>16.170000000000002</v>
      </c>
      <c r="Q42" s="19">
        <v>16.170000000000002</v>
      </c>
      <c r="R42" s="19">
        <v>16.170000000000002</v>
      </c>
      <c r="S42" s="16"/>
    </row>
    <row r="43" spans="1:19" x14ac:dyDescent="0.3">
      <c r="A43" s="3"/>
      <c r="B43" s="4"/>
      <c r="C43" s="4" t="s">
        <v>15</v>
      </c>
      <c r="D43" s="10">
        <v>2.1</v>
      </c>
      <c r="E43" s="17"/>
      <c r="F43" s="14" t="s">
        <v>8</v>
      </c>
      <c r="G43" s="20">
        <v>4871.8999999999996</v>
      </c>
      <c r="H43" s="20">
        <v>4871.8999999999996</v>
      </c>
      <c r="I43" s="20">
        <v>4871.8999999999996</v>
      </c>
      <c r="J43" s="20">
        <v>4871.8999999999996</v>
      </c>
      <c r="K43" s="20">
        <v>4871.8999999999996</v>
      </c>
      <c r="L43" s="20">
        <v>4871.8999999999996</v>
      </c>
      <c r="M43" s="20">
        <v>4871.8999999999996</v>
      </c>
      <c r="N43" s="20">
        <v>4871.8999999999996</v>
      </c>
      <c r="O43" s="20">
        <v>4871.8999999999996</v>
      </c>
      <c r="P43" s="20">
        <v>4871.8999999999996</v>
      </c>
      <c r="Q43" s="20">
        <v>4871.8999999999996</v>
      </c>
      <c r="R43" s="20">
        <v>4871.8999999999996</v>
      </c>
      <c r="S43" s="9">
        <v>58462.80000000001</v>
      </c>
    </row>
    <row r="44" spans="1:19" x14ac:dyDescent="0.3">
      <c r="A44" s="3"/>
      <c r="B44" s="4"/>
      <c r="C44" s="4" t="s">
        <v>15</v>
      </c>
      <c r="D44" s="10">
        <v>2.1</v>
      </c>
      <c r="E44" s="17"/>
      <c r="F44" s="14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3"/>
    </row>
    <row r="45" spans="1:19" x14ac:dyDescent="0.3">
      <c r="A45" s="3"/>
      <c r="B45" s="4"/>
      <c r="C45" s="4" t="s">
        <v>15</v>
      </c>
      <c r="D45" s="10">
        <v>2.1</v>
      </c>
      <c r="E45" s="17"/>
      <c r="F45" s="14" t="s">
        <v>29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3"/>
    </row>
    <row r="46" spans="1:19" x14ac:dyDescent="0.3">
      <c r="A46" s="3"/>
      <c r="B46" s="4"/>
      <c r="C46" s="4" t="s">
        <v>15</v>
      </c>
      <c r="D46" s="10">
        <v>2.1</v>
      </c>
      <c r="E46" s="17"/>
      <c r="F46" s="14" t="s">
        <v>30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13"/>
    </row>
    <row r="47" spans="1:19" x14ac:dyDescent="0.3">
      <c r="A47" s="3"/>
      <c r="B47" s="4" t="s">
        <v>31</v>
      </c>
      <c r="C47" s="4" t="s">
        <v>15</v>
      </c>
      <c r="D47" s="10">
        <v>2.1</v>
      </c>
      <c r="E47" s="17"/>
      <c r="F47" s="11" t="s">
        <v>32</v>
      </c>
      <c r="G47" s="19">
        <v>20</v>
      </c>
      <c r="H47" s="19">
        <v>20</v>
      </c>
      <c r="I47" s="19">
        <v>20</v>
      </c>
      <c r="J47" s="19">
        <v>20</v>
      </c>
      <c r="K47" s="19">
        <v>20</v>
      </c>
      <c r="L47" s="19">
        <v>20</v>
      </c>
      <c r="M47" s="19">
        <v>20</v>
      </c>
      <c r="N47" s="19">
        <v>20</v>
      </c>
      <c r="O47" s="19">
        <v>20</v>
      </c>
      <c r="P47" s="19">
        <v>20</v>
      </c>
      <c r="Q47" s="19">
        <v>20</v>
      </c>
      <c r="R47" s="19">
        <v>20</v>
      </c>
      <c r="S47" s="13"/>
    </row>
    <row r="48" spans="1:19" x14ac:dyDescent="0.3">
      <c r="A48" s="3"/>
      <c r="B48" s="4"/>
      <c r="C48" s="4" t="s">
        <v>15</v>
      </c>
      <c r="D48" s="10">
        <v>2.1</v>
      </c>
      <c r="E48" s="17"/>
      <c r="F48" s="11" t="s">
        <v>33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9">
        <v>0</v>
      </c>
    </row>
    <row r="49" spans="1:19" x14ac:dyDescent="0.3">
      <c r="A49" s="3"/>
      <c r="B49" s="4"/>
      <c r="C49" s="4" t="s">
        <v>15</v>
      </c>
      <c r="D49" s="10">
        <v>2.1</v>
      </c>
      <c r="E49" s="17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3"/>
    </row>
    <row r="50" spans="1:19" x14ac:dyDescent="0.3">
      <c r="A50" s="3" t="s">
        <v>15</v>
      </c>
      <c r="B50" s="4"/>
      <c r="C50" s="4" t="s">
        <v>15</v>
      </c>
      <c r="D50" s="10">
        <v>2.1</v>
      </c>
      <c r="E50" s="17"/>
      <c r="F50" s="14" t="s">
        <v>9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6"/>
    </row>
    <row r="51" spans="1:19" x14ac:dyDescent="0.3">
      <c r="A51" s="3"/>
      <c r="B51" s="4"/>
      <c r="C51" s="4" t="s">
        <v>15</v>
      </c>
      <c r="D51" s="10">
        <v>2.1</v>
      </c>
      <c r="E51" s="17"/>
      <c r="F51" s="14" t="s">
        <v>10</v>
      </c>
      <c r="G51" s="18">
        <v>561251.17000000004</v>
      </c>
      <c r="H51" s="18">
        <v>541556.37</v>
      </c>
      <c r="I51" s="18">
        <v>479890.67</v>
      </c>
      <c r="J51" s="18">
        <v>415375.24</v>
      </c>
      <c r="K51" s="18">
        <v>329366.63999999996</v>
      </c>
      <c r="L51" s="18">
        <v>257910.58</v>
      </c>
      <c r="M51" s="18">
        <v>199280.55000000002</v>
      </c>
      <c r="N51" s="18">
        <v>207220.45</v>
      </c>
      <c r="O51" s="18">
        <v>228081.88999999998</v>
      </c>
      <c r="P51" s="18">
        <v>294653.96999999997</v>
      </c>
      <c r="Q51" s="18">
        <v>402130.52</v>
      </c>
      <c r="R51" s="18">
        <v>501212.43001768587</v>
      </c>
      <c r="S51" s="16"/>
    </row>
    <row r="52" spans="1:19" x14ac:dyDescent="0.3">
      <c r="A52" s="3"/>
      <c r="B52" s="4" t="s">
        <v>34</v>
      </c>
      <c r="C52" s="4" t="s">
        <v>15</v>
      </c>
      <c r="D52" s="10">
        <v>2.1</v>
      </c>
      <c r="E52" s="17"/>
      <c r="F52" s="14" t="s">
        <v>7</v>
      </c>
      <c r="G52" s="21">
        <v>5.4559999999999997E-2</v>
      </c>
      <c r="H52" s="21">
        <v>5.4559999999999997E-2</v>
      </c>
      <c r="I52" s="21">
        <v>5.4559999999999997E-2</v>
      </c>
      <c r="J52" s="21">
        <v>5.4559999999999997E-2</v>
      </c>
      <c r="K52" s="21">
        <v>5.4559999999999997E-2</v>
      </c>
      <c r="L52" s="21">
        <v>5.4559999999999997E-2</v>
      </c>
      <c r="M52" s="21">
        <v>5.4559999999999997E-2</v>
      </c>
      <c r="N52" s="21">
        <v>5.4559999999999997E-2</v>
      </c>
      <c r="O52" s="21">
        <v>5.4559999999999997E-2</v>
      </c>
      <c r="P52" s="21">
        <v>5.4559999999999997E-2</v>
      </c>
      <c r="Q52" s="21">
        <v>5.4559999999999997E-2</v>
      </c>
      <c r="R52" s="21">
        <v>5.4559999999999997E-2</v>
      </c>
      <c r="S52" s="16"/>
    </row>
    <row r="53" spans="1:19" x14ac:dyDescent="0.3">
      <c r="A53" s="3"/>
      <c r="B53" s="4"/>
      <c r="C53" s="4" t="s">
        <v>15</v>
      </c>
      <c r="D53" s="10">
        <v>2.1</v>
      </c>
      <c r="E53" s="17"/>
      <c r="F53" s="11" t="s">
        <v>8</v>
      </c>
      <c r="G53" s="20">
        <v>30621.863835200002</v>
      </c>
      <c r="H53" s="20">
        <v>29547.3155472</v>
      </c>
      <c r="I53" s="20">
        <v>26182.834955199996</v>
      </c>
      <c r="J53" s="20">
        <v>22662.873094399998</v>
      </c>
      <c r="K53" s="20">
        <v>17970.243878399997</v>
      </c>
      <c r="L53" s="20">
        <v>14071.601244799998</v>
      </c>
      <c r="M53" s="20">
        <v>10872.746808</v>
      </c>
      <c r="N53" s="20">
        <v>11305.947752</v>
      </c>
      <c r="O53" s="20">
        <v>12444.147918399998</v>
      </c>
      <c r="P53" s="20">
        <v>16076.320603199998</v>
      </c>
      <c r="Q53" s="20">
        <v>21940.241171199999</v>
      </c>
      <c r="R53" s="20">
        <v>27346.15018176494</v>
      </c>
      <c r="S53" s="9">
        <v>241042.28698976495</v>
      </c>
    </row>
    <row r="54" spans="1:19" x14ac:dyDescent="0.3">
      <c r="A54" s="3"/>
      <c r="B54" s="4"/>
      <c r="C54" s="4" t="s">
        <v>15</v>
      </c>
      <c r="D54" s="10">
        <v>2.1</v>
      </c>
      <c r="E54" s="17"/>
      <c r="F54" s="11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6"/>
    </row>
    <row r="55" spans="1:19" x14ac:dyDescent="0.3">
      <c r="A55" s="3"/>
      <c r="B55" s="4"/>
      <c r="C55" s="4" t="s">
        <v>15</v>
      </c>
      <c r="D55" s="10">
        <v>2.1</v>
      </c>
      <c r="E55" s="17"/>
      <c r="F55" s="11" t="s">
        <v>12</v>
      </c>
      <c r="G55" s="20">
        <v>-532.40645752799992</v>
      </c>
      <c r="H55" s="20">
        <v>-516.28823320799995</v>
      </c>
      <c r="I55" s="20">
        <v>-465.82102432799991</v>
      </c>
      <c r="J55" s="20">
        <v>-413.02159641599997</v>
      </c>
      <c r="K55" s="20">
        <v>-342.63215817599996</v>
      </c>
      <c r="L55" s="20">
        <v>-284.15251867199999</v>
      </c>
      <c r="M55" s="20">
        <v>-236.16970211999998</v>
      </c>
      <c r="N55" s="20">
        <v>-242.66771627999998</v>
      </c>
      <c r="O55" s="20">
        <v>-259.74071877599999</v>
      </c>
      <c r="P55" s="20">
        <v>-314.22330904799992</v>
      </c>
      <c r="Q55" s="20">
        <v>-402.18211756799997</v>
      </c>
      <c r="R55" s="20">
        <v>-483.27075272647409</v>
      </c>
      <c r="S55" s="9">
        <v>-4492.5763048464732</v>
      </c>
    </row>
    <row r="56" spans="1:19" x14ac:dyDescent="0.3">
      <c r="A56" s="3"/>
      <c r="B56" s="4"/>
      <c r="C56" s="4" t="s">
        <v>15</v>
      </c>
      <c r="D56" s="10">
        <v>2.1</v>
      </c>
      <c r="E56" s="17"/>
      <c r="F56" s="11" t="s">
        <v>13</v>
      </c>
      <c r="G56" s="22">
        <v>828.57479788335309</v>
      </c>
      <c r="H56" s="22">
        <v>803.4902891037425</v>
      </c>
      <c r="I56" s="22">
        <v>724.94906029965</v>
      </c>
      <c r="J56" s="22">
        <v>642.77824007018035</v>
      </c>
      <c r="K56" s="22">
        <v>533.23239640474458</v>
      </c>
      <c r="L56" s="22">
        <v>442.22156286358705</v>
      </c>
      <c r="M56" s="22">
        <v>367.54675010672543</v>
      </c>
      <c r="N56" s="22">
        <v>377.65949515918754</v>
      </c>
      <c r="O56" s="22">
        <v>404.22990840711708</v>
      </c>
      <c r="P56" s="22">
        <v>489.02020458869515</v>
      </c>
      <c r="Q56" s="22">
        <v>625.90894994672215</v>
      </c>
      <c r="R56" s="22">
        <v>752.10576543808224</v>
      </c>
      <c r="S56" s="9">
        <v>6991.717420271787</v>
      </c>
    </row>
    <row r="57" spans="1:19" x14ac:dyDescent="0.3">
      <c r="A57" s="4"/>
      <c r="B57" s="4"/>
      <c r="C57" s="4"/>
      <c r="D57" s="23"/>
      <c r="E57" s="17"/>
      <c r="F57" s="24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16"/>
    </row>
    <row r="58" spans="1:19" x14ac:dyDescent="0.3">
      <c r="A58" s="3" t="s">
        <v>35</v>
      </c>
      <c r="B58" s="3"/>
      <c r="C58" s="4" t="s">
        <v>35</v>
      </c>
      <c r="D58" s="5" t="s">
        <v>35</v>
      </c>
      <c r="E58" s="6" t="s">
        <v>36</v>
      </c>
      <c r="F58" s="7" t="s">
        <v>2</v>
      </c>
      <c r="G58" s="8">
        <v>314653.42410885612</v>
      </c>
      <c r="H58" s="8">
        <v>309441.50892472506</v>
      </c>
      <c r="I58" s="8">
        <v>278675.14756081323</v>
      </c>
      <c r="J58" s="8">
        <v>221081.08024924973</v>
      </c>
      <c r="K58" s="8">
        <v>178992.23433654505</v>
      </c>
      <c r="L58" s="8">
        <v>139138.53149533182</v>
      </c>
      <c r="M58" s="8">
        <v>115763.63911796904</v>
      </c>
      <c r="N58" s="8">
        <v>114329.48768442203</v>
      </c>
      <c r="O58" s="8">
        <v>131914.14216856385</v>
      </c>
      <c r="P58" s="8">
        <v>174383.65845168618</v>
      </c>
      <c r="Q58" s="8">
        <v>235453.4341020236</v>
      </c>
      <c r="R58" s="8">
        <v>275076.02916976582</v>
      </c>
      <c r="S58" s="9">
        <v>2488902.3173699509</v>
      </c>
    </row>
    <row r="59" spans="1:19" x14ac:dyDescent="0.3">
      <c r="A59" s="3"/>
      <c r="B59" s="4"/>
      <c r="C59" s="4" t="s">
        <v>35</v>
      </c>
      <c r="D59" s="10">
        <v>2.2000000000000002</v>
      </c>
      <c r="E59" s="6" t="s">
        <v>37</v>
      </c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3"/>
    </row>
    <row r="60" spans="1:19" x14ac:dyDescent="0.3">
      <c r="A60" s="3"/>
      <c r="B60" s="4"/>
      <c r="C60" s="4"/>
      <c r="D60" s="10"/>
      <c r="E60" s="17"/>
      <c r="F60" s="14" t="s">
        <v>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3"/>
    </row>
    <row r="61" spans="1:19" x14ac:dyDescent="0.3">
      <c r="A61" s="3"/>
      <c r="B61" s="4"/>
      <c r="C61" s="4" t="s">
        <v>35</v>
      </c>
      <c r="D61" s="10" t="s">
        <v>38</v>
      </c>
      <c r="E61" s="26">
        <v>0.79</v>
      </c>
      <c r="F61" s="14" t="s">
        <v>18</v>
      </c>
      <c r="G61" s="18">
        <v>586.4</v>
      </c>
      <c r="H61" s="18">
        <v>588.4</v>
      </c>
      <c r="I61" s="18">
        <v>586.4</v>
      </c>
      <c r="J61" s="18">
        <v>586.4</v>
      </c>
      <c r="K61" s="18">
        <v>581.4</v>
      </c>
      <c r="L61" s="18">
        <v>581.4</v>
      </c>
      <c r="M61" s="18">
        <v>559.4</v>
      </c>
      <c r="N61" s="18">
        <v>546.4</v>
      </c>
      <c r="O61" s="18">
        <v>557.4</v>
      </c>
      <c r="P61" s="18">
        <v>573.4</v>
      </c>
      <c r="Q61" s="18">
        <v>586.4</v>
      </c>
      <c r="R61" s="18">
        <v>588.4</v>
      </c>
      <c r="S61" s="13"/>
    </row>
    <row r="62" spans="1:19" x14ac:dyDescent="0.3">
      <c r="A62" s="3"/>
      <c r="B62" s="4"/>
      <c r="C62" s="4" t="s">
        <v>35</v>
      </c>
      <c r="D62" s="10" t="s">
        <v>39</v>
      </c>
      <c r="E62" s="26">
        <v>0.01</v>
      </c>
      <c r="F62" s="14" t="s">
        <v>20</v>
      </c>
      <c r="G62" s="18">
        <v>7.6000000000000005</v>
      </c>
      <c r="H62" s="18">
        <v>7.6000000000000005</v>
      </c>
      <c r="I62" s="18">
        <v>7.6000000000000005</v>
      </c>
      <c r="J62" s="18">
        <v>7.6000000000000005</v>
      </c>
      <c r="K62" s="18">
        <v>7.6000000000000005</v>
      </c>
      <c r="L62" s="18">
        <v>7.6000000000000005</v>
      </c>
      <c r="M62" s="18">
        <v>7.6000000000000005</v>
      </c>
      <c r="N62" s="18">
        <v>7.6000000000000005</v>
      </c>
      <c r="O62" s="18">
        <v>7.6000000000000005</v>
      </c>
      <c r="P62" s="18">
        <v>7.6000000000000005</v>
      </c>
      <c r="Q62" s="18">
        <v>7.6000000000000005</v>
      </c>
      <c r="R62" s="18">
        <v>7.6000000000000005</v>
      </c>
      <c r="S62" s="13"/>
    </row>
    <row r="63" spans="1:19" x14ac:dyDescent="0.3">
      <c r="A63" s="3"/>
      <c r="B63" s="4"/>
      <c r="C63" s="4" t="s">
        <v>35</v>
      </c>
      <c r="D63" s="10" t="s">
        <v>40</v>
      </c>
      <c r="E63" s="26">
        <v>0.2</v>
      </c>
      <c r="F63" s="14" t="s">
        <v>22</v>
      </c>
      <c r="G63" s="18">
        <v>152</v>
      </c>
      <c r="H63" s="18">
        <v>152</v>
      </c>
      <c r="I63" s="18">
        <v>152</v>
      </c>
      <c r="J63" s="18">
        <v>152</v>
      </c>
      <c r="K63" s="18">
        <v>152</v>
      </c>
      <c r="L63" s="18">
        <v>152</v>
      </c>
      <c r="M63" s="18">
        <v>152</v>
      </c>
      <c r="N63" s="18">
        <v>152</v>
      </c>
      <c r="O63" s="18">
        <v>152</v>
      </c>
      <c r="P63" s="18">
        <v>152</v>
      </c>
      <c r="Q63" s="18">
        <v>152</v>
      </c>
      <c r="R63" s="18">
        <v>152</v>
      </c>
      <c r="S63" s="13"/>
    </row>
    <row r="64" spans="1:19" x14ac:dyDescent="0.3">
      <c r="A64" s="3"/>
      <c r="B64" s="4" t="s">
        <v>41</v>
      </c>
      <c r="C64" s="4" t="s">
        <v>35</v>
      </c>
      <c r="D64" s="10">
        <v>2.2000000000000002</v>
      </c>
      <c r="E64" s="17"/>
      <c r="F64" s="14" t="s">
        <v>24</v>
      </c>
      <c r="G64" s="19">
        <v>10.17</v>
      </c>
      <c r="H64" s="19">
        <v>10.17</v>
      </c>
      <c r="I64" s="19">
        <v>10.17</v>
      </c>
      <c r="J64" s="19">
        <v>10.17</v>
      </c>
      <c r="K64" s="19">
        <v>10.17</v>
      </c>
      <c r="L64" s="19">
        <v>10.17</v>
      </c>
      <c r="M64" s="19">
        <v>10.17</v>
      </c>
      <c r="N64" s="19">
        <v>10.17</v>
      </c>
      <c r="O64" s="19">
        <v>10.17</v>
      </c>
      <c r="P64" s="19">
        <v>10.17</v>
      </c>
      <c r="Q64" s="19">
        <v>10.17</v>
      </c>
      <c r="R64" s="19">
        <v>10.17</v>
      </c>
      <c r="S64" s="13"/>
    </row>
    <row r="65" spans="1:19" x14ac:dyDescent="0.3">
      <c r="A65" s="3"/>
      <c r="B65" s="4" t="s">
        <v>42</v>
      </c>
      <c r="C65" s="4" t="s">
        <v>35</v>
      </c>
      <c r="D65" s="10">
        <v>2.2000000000000002</v>
      </c>
      <c r="E65" s="17"/>
      <c r="F65" s="14" t="s">
        <v>26</v>
      </c>
      <c r="G65" s="19">
        <v>6.17</v>
      </c>
      <c r="H65" s="19">
        <v>6.17</v>
      </c>
      <c r="I65" s="19">
        <v>6.17</v>
      </c>
      <c r="J65" s="19">
        <v>6.17</v>
      </c>
      <c r="K65" s="19">
        <v>6.17</v>
      </c>
      <c r="L65" s="19">
        <v>6.17</v>
      </c>
      <c r="M65" s="19">
        <v>6.17</v>
      </c>
      <c r="N65" s="19">
        <v>6.17</v>
      </c>
      <c r="O65" s="19">
        <v>6.17</v>
      </c>
      <c r="P65" s="19">
        <v>6.17</v>
      </c>
      <c r="Q65" s="19">
        <v>6.17</v>
      </c>
      <c r="R65" s="19">
        <v>6.17</v>
      </c>
      <c r="S65" s="13"/>
    </row>
    <row r="66" spans="1:19" x14ac:dyDescent="0.3">
      <c r="A66" s="3"/>
      <c r="B66" s="4" t="s">
        <v>43</v>
      </c>
      <c r="C66" s="4" t="s">
        <v>35</v>
      </c>
      <c r="D66" s="10">
        <v>2.2000000000000002</v>
      </c>
      <c r="E66" s="17"/>
      <c r="F66" s="14" t="s">
        <v>28</v>
      </c>
      <c r="G66" s="19">
        <v>16.170000000000002</v>
      </c>
      <c r="H66" s="19">
        <v>16.170000000000002</v>
      </c>
      <c r="I66" s="19">
        <v>16.170000000000002</v>
      </c>
      <c r="J66" s="19">
        <v>16.170000000000002</v>
      </c>
      <c r="K66" s="19">
        <v>16.170000000000002</v>
      </c>
      <c r="L66" s="19">
        <v>16.170000000000002</v>
      </c>
      <c r="M66" s="19">
        <v>16.170000000000002</v>
      </c>
      <c r="N66" s="19">
        <v>16.170000000000002</v>
      </c>
      <c r="O66" s="19">
        <v>16.170000000000002</v>
      </c>
      <c r="P66" s="19">
        <v>16.170000000000002</v>
      </c>
      <c r="Q66" s="19">
        <v>16.170000000000002</v>
      </c>
      <c r="R66" s="19">
        <v>16.170000000000002</v>
      </c>
      <c r="S66" s="13"/>
    </row>
    <row r="67" spans="1:19" x14ac:dyDescent="0.3">
      <c r="A67" s="3"/>
      <c r="B67" s="4"/>
      <c r="C67" s="4"/>
      <c r="D67" s="10"/>
      <c r="E67" s="17"/>
      <c r="F67" s="14" t="s">
        <v>8</v>
      </c>
      <c r="G67" s="20">
        <v>8468.42</v>
      </c>
      <c r="H67" s="20">
        <v>8488.7599999999984</v>
      </c>
      <c r="I67" s="20">
        <v>8468.42</v>
      </c>
      <c r="J67" s="20">
        <v>8468.42</v>
      </c>
      <c r="K67" s="20">
        <v>8417.57</v>
      </c>
      <c r="L67" s="20">
        <v>8417.57</v>
      </c>
      <c r="M67" s="20">
        <v>8193.83</v>
      </c>
      <c r="N67" s="20">
        <v>8061.62</v>
      </c>
      <c r="O67" s="20">
        <v>8173.49</v>
      </c>
      <c r="P67" s="20">
        <v>8336.2099999999991</v>
      </c>
      <c r="Q67" s="20">
        <v>8468.42</v>
      </c>
      <c r="R67" s="20">
        <v>8488.7599999999984</v>
      </c>
      <c r="S67" s="9">
        <v>100451.48999999999</v>
      </c>
    </row>
    <row r="68" spans="1:19" x14ac:dyDescent="0.3">
      <c r="A68" s="3"/>
      <c r="B68" s="4"/>
      <c r="C68" s="4"/>
      <c r="D68" s="10"/>
      <c r="E68" s="17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3"/>
    </row>
    <row r="69" spans="1:19" x14ac:dyDescent="0.3">
      <c r="A69" s="3"/>
      <c r="B69" s="4"/>
      <c r="C69" s="4" t="s">
        <v>35</v>
      </c>
      <c r="D69" s="10">
        <v>2.2000000000000002</v>
      </c>
      <c r="E69" s="17"/>
      <c r="F69" s="14" t="s">
        <v>44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6"/>
    </row>
    <row r="70" spans="1:19" x14ac:dyDescent="0.3">
      <c r="A70" s="3"/>
      <c r="B70" s="4"/>
      <c r="C70" s="4" t="s">
        <v>35</v>
      </c>
      <c r="D70" s="10">
        <v>2.2000000000000002</v>
      </c>
      <c r="E70" s="17"/>
      <c r="F70" s="14" t="s">
        <v>45</v>
      </c>
      <c r="G70" s="18">
        <v>24911.92666987257</v>
      </c>
      <c r="H70" s="18">
        <v>27200.052624575077</v>
      </c>
      <c r="I70" s="18">
        <v>23900.166022344238</v>
      </c>
      <c r="J70" s="18">
        <v>22949.739731501748</v>
      </c>
      <c r="K70" s="18">
        <v>20688.802674108989</v>
      </c>
      <c r="L70" s="18">
        <v>18203.39015373238</v>
      </c>
      <c r="M70" s="18">
        <v>12935.2027989899</v>
      </c>
      <c r="N70" s="18">
        <v>11724.766394548304</v>
      </c>
      <c r="O70" s="18">
        <v>15633.680562010626</v>
      </c>
      <c r="P70" s="18">
        <v>18883.24180987092</v>
      </c>
      <c r="Q70" s="18">
        <v>22313.276154350962</v>
      </c>
      <c r="R70" s="18">
        <v>22643.677904514119</v>
      </c>
      <c r="S70" s="16"/>
    </row>
    <row r="71" spans="1:19" x14ac:dyDescent="0.3">
      <c r="A71" s="3"/>
      <c r="B71" s="4" t="s">
        <v>46</v>
      </c>
      <c r="C71" s="4" t="s">
        <v>35</v>
      </c>
      <c r="D71" s="10">
        <v>2.2000000000000002</v>
      </c>
      <c r="E71" s="17"/>
      <c r="F71" s="14" t="s">
        <v>7</v>
      </c>
      <c r="G71" s="19">
        <v>1.86</v>
      </c>
      <c r="H71" s="19">
        <v>1.86</v>
      </c>
      <c r="I71" s="19">
        <v>1.86</v>
      </c>
      <c r="J71" s="19">
        <v>1.86</v>
      </c>
      <c r="K71" s="19">
        <v>1.86</v>
      </c>
      <c r="L71" s="19">
        <v>1.86</v>
      </c>
      <c r="M71" s="19">
        <v>1.86</v>
      </c>
      <c r="N71" s="19">
        <v>1.86</v>
      </c>
      <c r="O71" s="19">
        <v>1.86</v>
      </c>
      <c r="P71" s="19">
        <v>1.86</v>
      </c>
      <c r="Q71" s="19">
        <v>1.86</v>
      </c>
      <c r="R71" s="19">
        <v>1.86</v>
      </c>
      <c r="S71" s="16"/>
    </row>
    <row r="72" spans="1:19" x14ac:dyDescent="0.3">
      <c r="A72" s="3"/>
      <c r="B72" s="4"/>
      <c r="C72" s="4" t="s">
        <v>35</v>
      </c>
      <c r="D72" s="10">
        <v>2.2000000000000002</v>
      </c>
      <c r="E72" s="17"/>
      <c r="F72" s="14" t="s">
        <v>8</v>
      </c>
      <c r="G72" s="20">
        <v>46336.183605962979</v>
      </c>
      <c r="H72" s="20">
        <v>50592.097881709647</v>
      </c>
      <c r="I72" s="20">
        <v>44454.308801560284</v>
      </c>
      <c r="J72" s="20">
        <v>42686.515900593251</v>
      </c>
      <c r="K72" s="20">
        <v>38481.172973842724</v>
      </c>
      <c r="L72" s="20">
        <v>33858.305685942229</v>
      </c>
      <c r="M72" s="20">
        <v>24059.477206121213</v>
      </c>
      <c r="N72" s="20">
        <v>21808.065493859845</v>
      </c>
      <c r="O72" s="20">
        <v>29078.645845339764</v>
      </c>
      <c r="P72" s="20">
        <v>35122.829766359915</v>
      </c>
      <c r="Q72" s="20">
        <v>41502.69364709279</v>
      </c>
      <c r="R72" s="20">
        <v>42117.240902396261</v>
      </c>
      <c r="S72" s="9">
        <v>450097.53771078092</v>
      </c>
    </row>
    <row r="73" spans="1:19" x14ac:dyDescent="0.3">
      <c r="A73" s="3"/>
      <c r="B73" s="4"/>
      <c r="C73" s="4" t="s">
        <v>35</v>
      </c>
      <c r="D73" s="10">
        <v>2.2000000000000002</v>
      </c>
      <c r="E73" s="17"/>
      <c r="F73" s="14" t="s">
        <v>47</v>
      </c>
      <c r="G73" s="45">
        <v>304.512023827419</v>
      </c>
      <c r="H73" s="45">
        <v>292.79982400315509</v>
      </c>
      <c r="I73" s="45">
        <v>270.61632467367821</v>
      </c>
      <c r="J73" s="45">
        <v>265.46593115097915</v>
      </c>
      <c r="K73" s="45">
        <v>284.40301703385558</v>
      </c>
      <c r="L73" s="45">
        <v>393.30731948956424</v>
      </c>
      <c r="M73" s="45">
        <v>763.02400050899359</v>
      </c>
      <c r="N73" s="45">
        <v>1152.2606993788411</v>
      </c>
      <c r="O73" s="45">
        <v>1320.6775037782991</v>
      </c>
      <c r="P73" s="45">
        <v>887.96149789865319</v>
      </c>
      <c r="Q73" s="45">
        <v>389.12113770406665</v>
      </c>
      <c r="R73" s="45">
        <v>399.53317079400938</v>
      </c>
      <c r="S73" s="9"/>
    </row>
    <row r="74" spans="1:19" x14ac:dyDescent="0.3">
      <c r="A74" s="3"/>
      <c r="B74" s="4" t="s">
        <v>48</v>
      </c>
      <c r="C74" s="4" t="s">
        <v>35</v>
      </c>
      <c r="D74" s="10">
        <v>2.2000000000000002</v>
      </c>
      <c r="E74" s="17"/>
      <c r="F74" s="14" t="s">
        <v>7</v>
      </c>
      <c r="G74" s="28">
        <v>1.05</v>
      </c>
      <c r="H74" s="28">
        <v>1.05</v>
      </c>
      <c r="I74" s="28">
        <v>1.05</v>
      </c>
      <c r="J74" s="28">
        <v>1.05</v>
      </c>
      <c r="K74" s="28">
        <v>1.05</v>
      </c>
      <c r="L74" s="28">
        <v>1.05</v>
      </c>
      <c r="M74" s="28">
        <v>1.05</v>
      </c>
      <c r="N74" s="28">
        <v>1.05</v>
      </c>
      <c r="O74" s="28">
        <v>1.05</v>
      </c>
      <c r="P74" s="28">
        <v>1.05</v>
      </c>
      <c r="Q74" s="28">
        <v>1.05</v>
      </c>
      <c r="R74" s="28">
        <v>1.05</v>
      </c>
      <c r="S74" s="29"/>
    </row>
    <row r="75" spans="1:19" x14ac:dyDescent="0.3">
      <c r="A75" s="3"/>
      <c r="B75" s="4"/>
      <c r="C75" s="4" t="s">
        <v>35</v>
      </c>
      <c r="D75" s="10">
        <v>2.2000000000000002</v>
      </c>
      <c r="E75" s="17"/>
      <c r="F75" s="14" t="s">
        <v>49</v>
      </c>
      <c r="G75" s="30">
        <v>319.73762501878997</v>
      </c>
      <c r="H75" s="30">
        <v>307.43981520331289</v>
      </c>
      <c r="I75" s="30">
        <v>284.14714090736214</v>
      </c>
      <c r="J75" s="30">
        <v>278.73922770852812</v>
      </c>
      <c r="K75" s="30">
        <v>298.62316788554836</v>
      </c>
      <c r="L75" s="30">
        <v>412.97268546404246</v>
      </c>
      <c r="M75" s="30">
        <v>801.17520053444332</v>
      </c>
      <c r="N75" s="30">
        <v>1209.8737343477833</v>
      </c>
      <c r="O75" s="30">
        <v>1386.7113789672142</v>
      </c>
      <c r="P75" s="30">
        <v>932.35957279358593</v>
      </c>
      <c r="Q75" s="30">
        <v>408.57719458926999</v>
      </c>
      <c r="R75" s="30">
        <v>419.50982933370989</v>
      </c>
      <c r="S75" s="9">
        <v>7059.8665727535908</v>
      </c>
    </row>
    <row r="76" spans="1:19" x14ac:dyDescent="0.3">
      <c r="A76" s="3"/>
      <c r="B76" s="4"/>
      <c r="C76" s="4" t="s">
        <v>35</v>
      </c>
      <c r="D76" s="10">
        <v>2.2000000000000002</v>
      </c>
      <c r="E76" s="17"/>
      <c r="F76" s="14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3"/>
    </row>
    <row r="77" spans="1:19" x14ac:dyDescent="0.3">
      <c r="A77" s="3"/>
      <c r="B77" s="4"/>
      <c r="C77" s="4" t="s">
        <v>35</v>
      </c>
      <c r="D77" s="10">
        <v>2.2000000000000002</v>
      </c>
      <c r="E77" s="17"/>
      <c r="F77" s="14" t="s">
        <v>50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3"/>
    </row>
    <row r="78" spans="1:19" x14ac:dyDescent="0.3">
      <c r="A78" s="3"/>
      <c r="B78" s="4"/>
      <c r="C78" s="4" t="s">
        <v>35</v>
      </c>
      <c r="D78" s="10">
        <v>2.2000000000000002</v>
      </c>
      <c r="E78" s="17"/>
      <c r="F78" s="14" t="s">
        <v>10</v>
      </c>
      <c r="G78" s="18">
        <v>10041333.207229659</v>
      </c>
      <c r="H78" s="18">
        <v>9675456.5938855335</v>
      </c>
      <c r="I78" s="18">
        <v>8721784.9764135834</v>
      </c>
      <c r="J78" s="18">
        <v>6559139.7979080221</v>
      </c>
      <c r="K78" s="18">
        <v>5088953.1324424101</v>
      </c>
      <c r="L78" s="18">
        <v>3719824.7622809121</v>
      </c>
      <c r="M78" s="18">
        <v>3171010.4205362056</v>
      </c>
      <c r="N78" s="18">
        <v>3181999.6823873064</v>
      </c>
      <c r="O78" s="18">
        <v>3578476.5481096655</v>
      </c>
      <c r="P78" s="18">
        <v>5013103.156614949</v>
      </c>
      <c r="Q78" s="18">
        <v>7156906.3958121398</v>
      </c>
      <c r="R78" s="18">
        <v>8668564.3409760725</v>
      </c>
      <c r="S78" s="13"/>
    </row>
    <row r="79" spans="1:19" x14ac:dyDescent="0.3">
      <c r="A79" s="3"/>
      <c r="B79" s="4" t="s">
        <v>51</v>
      </c>
      <c r="C79" s="4" t="s">
        <v>35</v>
      </c>
      <c r="D79" s="10">
        <v>2.2000000000000002</v>
      </c>
      <c r="E79" s="17"/>
      <c r="F79" s="14" t="s">
        <v>7</v>
      </c>
      <c r="G79" s="21">
        <v>2.5530000000000001E-2</v>
      </c>
      <c r="H79" s="21">
        <v>2.5530000000000001E-2</v>
      </c>
      <c r="I79" s="21">
        <v>2.5530000000000001E-2</v>
      </c>
      <c r="J79" s="21">
        <v>2.5530000000000001E-2</v>
      </c>
      <c r="K79" s="21">
        <v>2.5530000000000001E-2</v>
      </c>
      <c r="L79" s="21">
        <v>2.5530000000000001E-2</v>
      </c>
      <c r="M79" s="21">
        <v>2.5530000000000001E-2</v>
      </c>
      <c r="N79" s="21">
        <v>2.5530000000000001E-2</v>
      </c>
      <c r="O79" s="21">
        <v>2.5530000000000001E-2</v>
      </c>
      <c r="P79" s="21">
        <v>2.5530000000000001E-2</v>
      </c>
      <c r="Q79" s="21">
        <v>2.5530000000000001E-2</v>
      </c>
      <c r="R79" s="21">
        <v>2.5530000000000001E-2</v>
      </c>
      <c r="S79" s="13"/>
    </row>
    <row r="80" spans="1:19" x14ac:dyDescent="0.3">
      <c r="A80" s="3"/>
      <c r="B80" s="4"/>
      <c r="C80" s="4" t="s">
        <v>35</v>
      </c>
      <c r="D80" s="10">
        <v>2.2000000000000002</v>
      </c>
      <c r="E80" s="17"/>
      <c r="F80" s="11" t="s">
        <v>8</v>
      </c>
      <c r="G80" s="20">
        <v>256355.23678057321</v>
      </c>
      <c r="H80" s="20">
        <v>247014.40684189767</v>
      </c>
      <c r="I80" s="20">
        <v>222667.17044783878</v>
      </c>
      <c r="J80" s="20">
        <v>167454.83904059182</v>
      </c>
      <c r="K80" s="20">
        <v>129920.97347125474</v>
      </c>
      <c r="L80" s="20">
        <v>94967.126181031694</v>
      </c>
      <c r="M80" s="20">
        <v>80955.896036289327</v>
      </c>
      <c r="N80" s="20">
        <v>81236.451891347926</v>
      </c>
      <c r="O80" s="20">
        <v>91358.506273239764</v>
      </c>
      <c r="P80" s="20">
        <v>127984.52358837966</v>
      </c>
      <c r="Q80" s="20">
        <v>182715.82028508393</v>
      </c>
      <c r="R80" s="20">
        <v>221308.44762511912</v>
      </c>
      <c r="S80" s="9">
        <v>1903939.398462648</v>
      </c>
    </row>
    <row r="81" spans="1:19" x14ac:dyDescent="0.3">
      <c r="A81" s="3"/>
      <c r="B81" s="4"/>
      <c r="C81" s="4" t="s">
        <v>35</v>
      </c>
      <c r="D81" s="10">
        <v>2.2000000000000002</v>
      </c>
      <c r="E81" s="17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3"/>
    </row>
    <row r="82" spans="1:19" x14ac:dyDescent="0.3">
      <c r="A82" s="3"/>
      <c r="B82" s="4"/>
      <c r="C82" s="4" t="s">
        <v>35</v>
      </c>
      <c r="D82" s="10">
        <v>2.2000000000000002</v>
      </c>
      <c r="E82" s="17"/>
      <c r="F82" s="31" t="s">
        <v>52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1"/>
      <c r="S82" s="13"/>
    </row>
    <row r="83" spans="1:19" x14ac:dyDescent="0.3">
      <c r="A83" s="3"/>
      <c r="B83" s="4"/>
      <c r="C83" s="4" t="s">
        <v>35</v>
      </c>
      <c r="D83" s="10">
        <v>2.2000000000000002</v>
      </c>
      <c r="E83" s="17"/>
      <c r="F83" s="11" t="s">
        <v>53</v>
      </c>
      <c r="G83" s="18">
        <v>30014.682770340954</v>
      </c>
      <c r="H83" s="18">
        <v>28921.036114466217</v>
      </c>
      <c r="I83" s="18">
        <v>26070.403586418106</v>
      </c>
      <c r="J83" s="18">
        <v>19606.01209197826</v>
      </c>
      <c r="K83" s="18">
        <v>15211.457557589882</v>
      </c>
      <c r="L83" s="18">
        <v>11118.977719087552</v>
      </c>
      <c r="M83" s="18">
        <v>9478.5094637944367</v>
      </c>
      <c r="N83" s="18">
        <v>9511.3576126939788</v>
      </c>
      <c r="O83" s="18">
        <v>10696.471890334691</v>
      </c>
      <c r="P83" s="18">
        <v>14984.733385050706</v>
      </c>
      <c r="Q83" s="18">
        <v>21392.804187860522</v>
      </c>
      <c r="R83" s="18">
        <v>25911.321076503711</v>
      </c>
      <c r="S83" s="13"/>
    </row>
    <row r="84" spans="1:19" x14ac:dyDescent="0.3">
      <c r="A84" s="3"/>
      <c r="B84" s="4" t="s">
        <v>54</v>
      </c>
      <c r="C84" s="4" t="s">
        <v>35</v>
      </c>
      <c r="D84" s="10">
        <v>2.2000000000000002</v>
      </c>
      <c r="E84" s="17"/>
      <c r="F84" s="11" t="s">
        <v>55</v>
      </c>
      <c r="G84" s="32">
        <v>6.8000000000000005E-2</v>
      </c>
      <c r="H84" s="32">
        <v>6.8000000000000005E-2</v>
      </c>
      <c r="I84" s="32">
        <v>6.8000000000000005E-2</v>
      </c>
      <c r="J84" s="32">
        <v>6.8000000000000005E-2</v>
      </c>
      <c r="K84" s="32">
        <v>6.8000000000000005E-2</v>
      </c>
      <c r="L84" s="32">
        <v>6.8000000000000005E-2</v>
      </c>
      <c r="M84" s="32">
        <v>6.8000000000000005E-2</v>
      </c>
      <c r="N84" s="32">
        <v>6.8000000000000005E-2</v>
      </c>
      <c r="O84" s="32">
        <v>6.8000000000000005E-2</v>
      </c>
      <c r="P84" s="32">
        <v>6.8000000000000005E-2</v>
      </c>
      <c r="Q84" s="32">
        <v>6.8000000000000005E-2</v>
      </c>
      <c r="R84" s="32">
        <v>6.8000000000000005E-2</v>
      </c>
      <c r="S84" s="13"/>
    </row>
    <row r="85" spans="1:19" x14ac:dyDescent="0.3">
      <c r="A85" s="3"/>
      <c r="B85" s="4"/>
      <c r="C85" s="4" t="s">
        <v>35</v>
      </c>
      <c r="D85" s="10">
        <v>2.2000000000000002</v>
      </c>
      <c r="E85" s="17"/>
      <c r="F85" s="11" t="s">
        <v>56</v>
      </c>
      <c r="G85" s="20">
        <v>2040.998428383185</v>
      </c>
      <c r="H85" s="20">
        <v>1966.6304557837029</v>
      </c>
      <c r="I85" s="20">
        <v>1772.7874438764313</v>
      </c>
      <c r="J85" s="20">
        <v>1333.2088222545217</v>
      </c>
      <c r="K85" s="20">
        <v>1034.3791139161119</v>
      </c>
      <c r="L85" s="20">
        <v>756.09048489795362</v>
      </c>
      <c r="M85" s="20">
        <v>644.53864353802169</v>
      </c>
      <c r="N85" s="20">
        <v>646.77231766319062</v>
      </c>
      <c r="O85" s="20">
        <v>727.36008854275906</v>
      </c>
      <c r="P85" s="20">
        <v>1018.961870183448</v>
      </c>
      <c r="Q85" s="20">
        <v>1454.7106847745156</v>
      </c>
      <c r="R85" s="20">
        <v>1761.9698332022524</v>
      </c>
      <c r="S85" s="9">
        <v>15158.408187016095</v>
      </c>
    </row>
    <row r="86" spans="1:19" x14ac:dyDescent="0.3">
      <c r="A86" s="3"/>
      <c r="B86" s="4"/>
      <c r="C86" s="4" t="s">
        <v>35</v>
      </c>
      <c r="D86" s="10">
        <v>2.2000000000000002</v>
      </c>
      <c r="E86" s="17"/>
      <c r="F86" s="11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3"/>
    </row>
    <row r="87" spans="1:19" x14ac:dyDescent="0.3">
      <c r="A87" s="3"/>
      <c r="B87" s="4"/>
      <c r="C87" s="4" t="s">
        <v>35</v>
      </c>
      <c r="D87" s="10">
        <v>2.2000000000000002</v>
      </c>
      <c r="E87" s="17"/>
      <c r="F87" s="14" t="s">
        <v>29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3"/>
    </row>
    <row r="88" spans="1:19" x14ac:dyDescent="0.3">
      <c r="A88" s="3"/>
      <c r="B88" s="4"/>
      <c r="C88" s="4" t="s">
        <v>35</v>
      </c>
      <c r="D88" s="10">
        <v>2.2000000000000002</v>
      </c>
      <c r="E88" s="17"/>
      <c r="F88" s="14" t="s">
        <v>30</v>
      </c>
      <c r="G88" s="27">
        <v>14</v>
      </c>
      <c r="H88" s="27">
        <v>12</v>
      </c>
      <c r="I88" s="27">
        <v>14</v>
      </c>
      <c r="J88" s="27">
        <v>14</v>
      </c>
      <c r="K88" s="27">
        <v>19</v>
      </c>
      <c r="L88" s="27">
        <v>19</v>
      </c>
      <c r="M88" s="27">
        <v>41</v>
      </c>
      <c r="N88" s="27">
        <v>54</v>
      </c>
      <c r="O88" s="27">
        <v>43</v>
      </c>
      <c r="P88" s="27">
        <v>27</v>
      </c>
      <c r="Q88" s="27">
        <v>14</v>
      </c>
      <c r="R88" s="27">
        <v>12</v>
      </c>
      <c r="S88" s="13"/>
    </row>
    <row r="89" spans="1:19" x14ac:dyDescent="0.3">
      <c r="A89" s="3"/>
      <c r="B89" s="4" t="s">
        <v>31</v>
      </c>
      <c r="C89" s="4" t="s">
        <v>35</v>
      </c>
      <c r="D89" s="10">
        <v>2.2000000000000002</v>
      </c>
      <c r="E89" s="17"/>
      <c r="F89" s="11" t="s">
        <v>32</v>
      </c>
      <c r="G89" s="19">
        <v>20</v>
      </c>
      <c r="H89" s="19">
        <v>20</v>
      </c>
      <c r="I89" s="19">
        <v>20</v>
      </c>
      <c r="J89" s="19">
        <v>20</v>
      </c>
      <c r="K89" s="19">
        <v>20</v>
      </c>
      <c r="L89" s="19">
        <v>20</v>
      </c>
      <c r="M89" s="19">
        <v>20</v>
      </c>
      <c r="N89" s="19">
        <v>20</v>
      </c>
      <c r="O89" s="19">
        <v>20</v>
      </c>
      <c r="P89" s="19">
        <v>20</v>
      </c>
      <c r="Q89" s="19">
        <v>20</v>
      </c>
      <c r="R89" s="19">
        <v>20</v>
      </c>
      <c r="S89" s="13"/>
    </row>
    <row r="90" spans="1:19" x14ac:dyDescent="0.3">
      <c r="A90" s="3"/>
      <c r="B90" s="4"/>
      <c r="C90" s="4" t="s">
        <v>35</v>
      </c>
      <c r="D90" s="10">
        <v>2.2000000000000002</v>
      </c>
      <c r="E90" s="17"/>
      <c r="F90" s="11" t="s">
        <v>33</v>
      </c>
      <c r="G90" s="20">
        <v>280</v>
      </c>
      <c r="H90" s="20">
        <v>240</v>
      </c>
      <c r="I90" s="20">
        <v>280</v>
      </c>
      <c r="J90" s="20">
        <v>280</v>
      </c>
      <c r="K90" s="20">
        <v>380</v>
      </c>
      <c r="L90" s="20">
        <v>380</v>
      </c>
      <c r="M90" s="20">
        <v>820</v>
      </c>
      <c r="N90" s="20">
        <v>1080</v>
      </c>
      <c r="O90" s="20">
        <v>860</v>
      </c>
      <c r="P90" s="20">
        <v>540</v>
      </c>
      <c r="Q90" s="20">
        <v>280</v>
      </c>
      <c r="R90" s="20">
        <v>240</v>
      </c>
      <c r="S90" s="9">
        <v>5660</v>
      </c>
    </row>
    <row r="91" spans="1:19" x14ac:dyDescent="0.3">
      <c r="A91" s="3"/>
      <c r="B91" s="4"/>
      <c r="C91" s="4" t="s">
        <v>35</v>
      </c>
      <c r="D91" s="10">
        <v>2.2000000000000002</v>
      </c>
      <c r="E91" s="17"/>
      <c r="F91" s="11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3"/>
    </row>
    <row r="92" spans="1:19" x14ac:dyDescent="0.3">
      <c r="A92" s="3"/>
      <c r="B92" s="4"/>
      <c r="C92" s="4" t="s">
        <v>35</v>
      </c>
      <c r="D92" s="10">
        <v>2.2000000000000002</v>
      </c>
      <c r="E92" s="17"/>
      <c r="F92" s="14" t="s">
        <v>57</v>
      </c>
      <c r="G92" s="18">
        <v>227.25839235550077</v>
      </c>
      <c r="H92" s="18">
        <v>247.77414148857835</v>
      </c>
      <c r="I92" s="18">
        <v>217.83461197200583</v>
      </c>
      <c r="J92" s="18">
        <v>209.22265753628733</v>
      </c>
      <c r="K92" s="18">
        <v>189.01705612780177</v>
      </c>
      <c r="L92" s="18">
        <v>167.59922454640275</v>
      </c>
      <c r="M92" s="18">
        <v>123.45268252938941</v>
      </c>
      <c r="N92" s="18">
        <v>116.05177524196694</v>
      </c>
      <c r="O92" s="18">
        <v>152.79795074366857</v>
      </c>
      <c r="P92" s="18">
        <v>178.1842366099078</v>
      </c>
      <c r="Q92" s="18">
        <v>204.60106892482364</v>
      </c>
      <c r="R92" s="18">
        <v>207.67258879388609</v>
      </c>
      <c r="S92" s="13"/>
    </row>
    <row r="93" spans="1:19" x14ac:dyDescent="0.3">
      <c r="A93" s="3"/>
      <c r="B93" s="4" t="s">
        <v>58</v>
      </c>
      <c r="C93" s="4" t="s">
        <v>35</v>
      </c>
      <c r="D93" s="10">
        <v>2.2000000000000002</v>
      </c>
      <c r="E93" s="17"/>
      <c r="F93" s="14" t="s">
        <v>59</v>
      </c>
      <c r="G93" s="21">
        <v>-0.25</v>
      </c>
      <c r="H93" s="21">
        <v>-0.25</v>
      </c>
      <c r="I93" s="21">
        <v>-0.25</v>
      </c>
      <c r="J93" s="21">
        <v>-0.25</v>
      </c>
      <c r="K93" s="21">
        <v>-0.25</v>
      </c>
      <c r="L93" s="21">
        <v>-0.25</v>
      </c>
      <c r="M93" s="21">
        <v>-0.25</v>
      </c>
      <c r="N93" s="21">
        <v>-0.25</v>
      </c>
      <c r="O93" s="21">
        <v>-0.25</v>
      </c>
      <c r="P93" s="21">
        <v>-0.25</v>
      </c>
      <c r="Q93" s="21">
        <v>-0.25</v>
      </c>
      <c r="R93" s="21">
        <v>-0.25</v>
      </c>
      <c r="S93" s="13"/>
    </row>
    <row r="94" spans="1:19" x14ac:dyDescent="0.3">
      <c r="A94" s="3"/>
      <c r="B94" s="4"/>
      <c r="C94" s="4" t="s">
        <v>35</v>
      </c>
      <c r="D94" s="10">
        <v>2.2000000000000002</v>
      </c>
      <c r="E94" s="17"/>
      <c r="F94" s="14" t="s">
        <v>60</v>
      </c>
      <c r="G94" s="33">
        <v>-56.814598088875194</v>
      </c>
      <c r="H94" s="33">
        <v>-61.943535372144588</v>
      </c>
      <c r="I94" s="33">
        <v>-54.458652993001458</v>
      </c>
      <c r="J94" s="33">
        <v>-52.305664384071832</v>
      </c>
      <c r="K94" s="33">
        <v>-47.254264031950441</v>
      </c>
      <c r="L94" s="33">
        <v>-41.899806136600688</v>
      </c>
      <c r="M94" s="33">
        <v>-30.863170632347352</v>
      </c>
      <c r="N94" s="33">
        <v>-29.012943810491734</v>
      </c>
      <c r="O94" s="33">
        <v>-38.199487685917141</v>
      </c>
      <c r="P94" s="33">
        <v>-44.54605915247695</v>
      </c>
      <c r="Q94" s="33">
        <v>-51.150267231205909</v>
      </c>
      <c r="R94" s="33">
        <v>-51.918147198471523</v>
      </c>
      <c r="S94" s="9">
        <v>-560.36659671755478</v>
      </c>
    </row>
    <row r="95" spans="1:19" x14ac:dyDescent="0.3">
      <c r="A95" s="3"/>
      <c r="B95" s="4"/>
      <c r="C95" s="4" t="s">
        <v>35</v>
      </c>
      <c r="D95" s="10">
        <v>2.2000000000000002</v>
      </c>
      <c r="E95" s="17"/>
      <c r="F95" s="11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6"/>
    </row>
    <row r="96" spans="1:19" x14ac:dyDescent="0.3">
      <c r="A96" s="3"/>
      <c r="B96" s="4"/>
      <c r="C96" s="4" t="s">
        <v>35</v>
      </c>
      <c r="D96" s="10">
        <v>2.2000000000000002</v>
      </c>
      <c r="E96" s="17"/>
      <c r="F96" s="11" t="s">
        <v>12</v>
      </c>
      <c r="G96" s="20">
        <v>-4579.13012762774</v>
      </c>
      <c r="H96" s="20">
        <v>-4500.8794718883328</v>
      </c>
      <c r="I96" s="20">
        <v>-4041.0593277178477</v>
      </c>
      <c r="J96" s="20">
        <v>-3179.7149599014606</v>
      </c>
      <c r="K96" s="20">
        <v>-2551.0184169430077</v>
      </c>
      <c r="L96" s="20">
        <v>-1954.9889284679896</v>
      </c>
      <c r="M96" s="20">
        <v>-1608.7533587377598</v>
      </c>
      <c r="N96" s="20">
        <v>-1589.2822574011236</v>
      </c>
      <c r="O96" s="20">
        <v>-1850.5953614760535</v>
      </c>
      <c r="P96" s="20">
        <v>-2483.3119310784614</v>
      </c>
      <c r="Q96" s="20">
        <v>-3394.6597731646389</v>
      </c>
      <c r="R96" s="20">
        <v>-3986.9287506427931</v>
      </c>
      <c r="S96" s="9">
        <v>-35720.322665047206</v>
      </c>
    </row>
    <row r="97" spans="1:19" x14ac:dyDescent="0.3">
      <c r="A97" s="3"/>
      <c r="B97" s="4"/>
      <c r="C97" s="4" t="s">
        <v>35</v>
      </c>
      <c r="D97" s="10">
        <v>2.2000000000000002</v>
      </c>
      <c r="E97" s="17"/>
      <c r="F97" s="11" t="s">
        <v>13</v>
      </c>
      <c r="G97" s="22">
        <v>5488.7923946345745</v>
      </c>
      <c r="H97" s="22">
        <v>5394.9969373912281</v>
      </c>
      <c r="I97" s="22">
        <v>4843.83170734125</v>
      </c>
      <c r="J97" s="22">
        <v>3811.3778823871289</v>
      </c>
      <c r="K97" s="22">
        <v>3057.7882906209047</v>
      </c>
      <c r="L97" s="22">
        <v>2343.3551926005093</v>
      </c>
      <c r="M97" s="22">
        <v>1928.3385608561343</v>
      </c>
      <c r="N97" s="22">
        <v>1904.9994484149131</v>
      </c>
      <c r="O97" s="22">
        <v>2218.223431636346</v>
      </c>
      <c r="P97" s="22">
        <v>2976.6316442005332</v>
      </c>
      <c r="Q97" s="22">
        <v>4069.0223308789828</v>
      </c>
      <c r="R97" s="22">
        <v>4778.9478775557309</v>
      </c>
      <c r="S97" s="9">
        <v>42816.305698518227</v>
      </c>
    </row>
    <row r="98" spans="1:19" x14ac:dyDescent="0.3">
      <c r="A98" s="4"/>
      <c r="B98" s="4"/>
      <c r="C98" s="4"/>
      <c r="D98" s="23"/>
      <c r="E98" s="17"/>
      <c r="F98" s="24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16"/>
    </row>
    <row r="99" spans="1:19" x14ac:dyDescent="0.3">
      <c r="A99" s="3" t="s">
        <v>61</v>
      </c>
      <c r="B99" s="3"/>
      <c r="C99" s="4" t="s">
        <v>61</v>
      </c>
      <c r="D99" s="5" t="s">
        <v>61</v>
      </c>
      <c r="E99" s="6" t="s">
        <v>62</v>
      </c>
      <c r="F99" s="7" t="s">
        <v>2</v>
      </c>
      <c r="G99" s="8">
        <v>507587.77946754306</v>
      </c>
      <c r="H99" s="8">
        <v>507757.24134971108</v>
      </c>
      <c r="I99" s="8">
        <v>447192.9082754277</v>
      </c>
      <c r="J99" s="8">
        <v>372583.92751123168</v>
      </c>
      <c r="K99" s="8">
        <v>303806.56992796069</v>
      </c>
      <c r="L99" s="8">
        <v>240871.71939575943</v>
      </c>
      <c r="M99" s="8">
        <v>197897.86242822147</v>
      </c>
      <c r="N99" s="8">
        <v>202161.04682133097</v>
      </c>
      <c r="O99" s="8">
        <v>250017.80946748806</v>
      </c>
      <c r="P99" s="8">
        <v>324270.11711724021</v>
      </c>
      <c r="Q99" s="8">
        <v>416487.79983174586</v>
      </c>
      <c r="R99" s="8">
        <v>483100.91451054264</v>
      </c>
      <c r="S99" s="9">
        <v>4253735.6961042034</v>
      </c>
    </row>
    <row r="100" spans="1:19" x14ac:dyDescent="0.3">
      <c r="A100" s="3"/>
      <c r="B100" s="4"/>
      <c r="C100" s="4" t="s">
        <v>61</v>
      </c>
      <c r="D100" s="10">
        <v>2.2999999999999998</v>
      </c>
      <c r="E100" s="6" t="s">
        <v>63</v>
      </c>
      <c r="F100" s="1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3"/>
    </row>
    <row r="101" spans="1:19" x14ac:dyDescent="0.3">
      <c r="A101" s="3"/>
      <c r="B101" s="4"/>
      <c r="C101" s="4" t="s">
        <v>61</v>
      </c>
      <c r="D101" s="10">
        <v>2.2999999999999998</v>
      </c>
      <c r="E101" s="17"/>
      <c r="F101" s="14" t="s">
        <v>4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6"/>
    </row>
    <row r="102" spans="1:19" x14ac:dyDescent="0.3">
      <c r="A102" s="3"/>
      <c r="B102" s="4"/>
      <c r="C102" s="4" t="s">
        <v>61</v>
      </c>
      <c r="D102" s="10">
        <v>2.2999999999999998</v>
      </c>
      <c r="E102" s="17"/>
      <c r="F102" s="14" t="s">
        <v>18</v>
      </c>
      <c r="G102" s="18">
        <v>197.38300000000001</v>
      </c>
      <c r="H102" s="18">
        <v>197.38300000000001</v>
      </c>
      <c r="I102" s="18">
        <v>197.38300000000001</v>
      </c>
      <c r="J102" s="18">
        <v>197.38300000000001</v>
      </c>
      <c r="K102" s="18">
        <v>197.38300000000001</v>
      </c>
      <c r="L102" s="18">
        <v>197.38300000000001</v>
      </c>
      <c r="M102" s="18">
        <v>197.38300000000001</v>
      </c>
      <c r="N102" s="18">
        <v>197.38300000000001</v>
      </c>
      <c r="O102" s="18">
        <v>197.38300000000001</v>
      </c>
      <c r="P102" s="18">
        <v>197.38300000000001</v>
      </c>
      <c r="Q102" s="18">
        <v>197.38300000000001</v>
      </c>
      <c r="R102" s="18">
        <v>197.38300000000001</v>
      </c>
      <c r="S102" s="16"/>
    </row>
    <row r="103" spans="1:19" x14ac:dyDescent="0.3">
      <c r="A103" s="3"/>
      <c r="B103" s="4"/>
      <c r="C103" s="4" t="s">
        <v>61</v>
      </c>
      <c r="D103" s="10">
        <v>2.2999999999999998</v>
      </c>
      <c r="E103" s="17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3"/>
    </row>
    <row r="104" spans="1:19" x14ac:dyDescent="0.3">
      <c r="A104" s="3"/>
      <c r="B104" s="4"/>
      <c r="C104" s="4" t="s">
        <v>61</v>
      </c>
      <c r="D104" s="10">
        <v>2.2999999999999998</v>
      </c>
      <c r="E104" s="17"/>
      <c r="F104" s="14" t="s">
        <v>44</v>
      </c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6"/>
    </row>
    <row r="105" spans="1:19" x14ac:dyDescent="0.3">
      <c r="A105" s="3"/>
      <c r="B105" s="4"/>
      <c r="C105" s="4" t="s">
        <v>61</v>
      </c>
      <c r="D105" s="10">
        <v>2.2999999999999998</v>
      </c>
      <c r="E105" s="17"/>
      <c r="F105" s="14" t="s">
        <v>64</v>
      </c>
      <c r="G105" s="18">
        <v>44175.75499778927</v>
      </c>
      <c r="H105" s="18">
        <v>48651.215110719997</v>
      </c>
      <c r="I105" s="18">
        <v>41626.989059984211</v>
      </c>
      <c r="J105" s="18">
        <v>39681.590214391246</v>
      </c>
      <c r="K105" s="18">
        <v>33788.18629537466</v>
      </c>
      <c r="L105" s="18">
        <v>29694.277410728901</v>
      </c>
      <c r="M105" s="18">
        <v>19887.192000244795</v>
      </c>
      <c r="N105" s="18">
        <v>17808.655926942331</v>
      </c>
      <c r="O105" s="18">
        <v>27155.385434218482</v>
      </c>
      <c r="P105" s="18">
        <v>32298.43670656173</v>
      </c>
      <c r="Q105" s="18">
        <v>39434.211270636901</v>
      </c>
      <c r="R105" s="18">
        <v>42274.697545546296</v>
      </c>
      <c r="S105" s="16"/>
    </row>
    <row r="106" spans="1:19" x14ac:dyDescent="0.3">
      <c r="A106" s="3"/>
      <c r="B106" s="4" t="s">
        <v>65</v>
      </c>
      <c r="C106" s="4" t="s">
        <v>61</v>
      </c>
      <c r="D106" s="10">
        <v>2.2999999999999998</v>
      </c>
      <c r="E106" s="17"/>
      <c r="F106" s="14" t="s">
        <v>7</v>
      </c>
      <c r="G106" s="19">
        <v>2.0699999999999998</v>
      </c>
      <c r="H106" s="19">
        <v>2.0699999999999998</v>
      </c>
      <c r="I106" s="19">
        <v>2.0699999999999998</v>
      </c>
      <c r="J106" s="19">
        <v>2.0699999999999998</v>
      </c>
      <c r="K106" s="19">
        <v>2.0699999999999998</v>
      </c>
      <c r="L106" s="19">
        <v>2.0699999999999998</v>
      </c>
      <c r="M106" s="19">
        <v>2.0699999999999998</v>
      </c>
      <c r="N106" s="19">
        <v>2.0699999999999998</v>
      </c>
      <c r="O106" s="19">
        <v>2.0699999999999998</v>
      </c>
      <c r="P106" s="19">
        <v>2.0699999999999998</v>
      </c>
      <c r="Q106" s="19">
        <v>2.0699999999999998</v>
      </c>
      <c r="R106" s="19">
        <v>2.0699999999999998</v>
      </c>
      <c r="S106" s="16"/>
    </row>
    <row r="107" spans="1:19" x14ac:dyDescent="0.3">
      <c r="A107" s="3"/>
      <c r="B107" s="4"/>
      <c r="C107" s="4" t="s">
        <v>61</v>
      </c>
      <c r="D107" s="10">
        <v>2.2999999999999998</v>
      </c>
      <c r="E107" s="17"/>
      <c r="F107" s="14" t="s">
        <v>8</v>
      </c>
      <c r="G107" s="20">
        <v>91443.812845423789</v>
      </c>
      <c r="H107" s="20">
        <v>100708.01527919038</v>
      </c>
      <c r="I107" s="20">
        <v>86167.867354167305</v>
      </c>
      <c r="J107" s="20">
        <v>82140.891743789878</v>
      </c>
      <c r="K107" s="20">
        <v>69941.545631425543</v>
      </c>
      <c r="L107" s="20">
        <v>61467.154240208816</v>
      </c>
      <c r="M107" s="20">
        <v>41166.487440506724</v>
      </c>
      <c r="N107" s="20">
        <v>36863.917768770618</v>
      </c>
      <c r="O107" s="20">
        <v>56211.647848832254</v>
      </c>
      <c r="P107" s="20">
        <v>66857.763982582779</v>
      </c>
      <c r="Q107" s="20">
        <v>81628.817330218371</v>
      </c>
      <c r="R107" s="20">
        <v>87508.623919280828</v>
      </c>
      <c r="S107" s="9">
        <v>862106.54538439738</v>
      </c>
    </row>
    <row r="108" spans="1:19" x14ac:dyDescent="0.3">
      <c r="A108" s="3"/>
      <c r="B108" s="4"/>
      <c r="C108" s="4" t="s">
        <v>61</v>
      </c>
      <c r="D108" s="10">
        <v>2.2999999999999998</v>
      </c>
      <c r="E108" s="17"/>
      <c r="F108" s="14" t="s">
        <v>47</v>
      </c>
      <c r="G108" s="45">
        <v>871.1804617891695</v>
      </c>
      <c r="H108" s="45">
        <v>862.4911837531605</v>
      </c>
      <c r="I108" s="45">
        <v>978.35677693678917</v>
      </c>
      <c r="J108" s="45">
        <v>1239.0349209876631</v>
      </c>
      <c r="K108" s="45">
        <v>2050.4447245506708</v>
      </c>
      <c r="L108" s="45">
        <v>2786.1869404717022</v>
      </c>
      <c r="M108" s="45">
        <v>4749.5152923658325</v>
      </c>
      <c r="N108" s="45">
        <v>6954.4433532575549</v>
      </c>
      <c r="O108" s="45">
        <v>6262.3861716647916</v>
      </c>
      <c r="P108" s="45">
        <v>3969.6888079053629</v>
      </c>
      <c r="Q108" s="45">
        <v>1244.835542162522</v>
      </c>
      <c r="R108" s="45">
        <v>1499.8475764678981</v>
      </c>
      <c r="S108" s="9"/>
    </row>
    <row r="109" spans="1:19" x14ac:dyDescent="0.3">
      <c r="A109" s="3"/>
      <c r="B109" s="4" t="s">
        <v>66</v>
      </c>
      <c r="C109" s="4" t="s">
        <v>61</v>
      </c>
      <c r="D109" s="10">
        <v>2.2999999999999998</v>
      </c>
      <c r="E109" s="17"/>
      <c r="F109" s="14" t="s">
        <v>7</v>
      </c>
      <c r="G109" s="28">
        <v>1.05</v>
      </c>
      <c r="H109" s="28">
        <v>1.05</v>
      </c>
      <c r="I109" s="28">
        <v>1.05</v>
      </c>
      <c r="J109" s="28">
        <v>1.05</v>
      </c>
      <c r="K109" s="28">
        <v>1.05</v>
      </c>
      <c r="L109" s="28">
        <v>1.05</v>
      </c>
      <c r="M109" s="28">
        <v>1.05</v>
      </c>
      <c r="N109" s="28">
        <v>1.05</v>
      </c>
      <c r="O109" s="28">
        <v>1.05</v>
      </c>
      <c r="P109" s="28">
        <v>1.05</v>
      </c>
      <c r="Q109" s="28">
        <v>1.05</v>
      </c>
      <c r="R109" s="28">
        <v>1.05</v>
      </c>
      <c r="S109" s="9"/>
    </row>
    <row r="110" spans="1:19" x14ac:dyDescent="0.3">
      <c r="A110" s="3"/>
      <c r="B110" s="4"/>
      <c r="C110" s="4" t="s">
        <v>61</v>
      </c>
      <c r="D110" s="10">
        <v>2.2999999999999998</v>
      </c>
      <c r="E110" s="17"/>
      <c r="F110" s="14" t="s">
        <v>49</v>
      </c>
      <c r="G110" s="30">
        <v>914.73948487862799</v>
      </c>
      <c r="H110" s="30">
        <v>905.61574294081856</v>
      </c>
      <c r="I110" s="30">
        <v>1027.2746157836286</v>
      </c>
      <c r="J110" s="30">
        <v>1300.9866670370463</v>
      </c>
      <c r="K110" s="30">
        <v>2152.9669607782043</v>
      </c>
      <c r="L110" s="30">
        <v>2925.4962874952876</v>
      </c>
      <c r="M110" s="30">
        <v>4986.991056984124</v>
      </c>
      <c r="N110" s="30">
        <v>7302.1655209204328</v>
      </c>
      <c r="O110" s="30">
        <v>6575.5054802480317</v>
      </c>
      <c r="P110" s="30">
        <v>4168.1732483006308</v>
      </c>
      <c r="Q110" s="30">
        <v>1307.0773192706481</v>
      </c>
      <c r="R110" s="30">
        <v>1574.8399552912931</v>
      </c>
      <c r="S110" s="9">
        <v>35141.832339928776</v>
      </c>
    </row>
    <row r="111" spans="1:19" x14ac:dyDescent="0.3">
      <c r="A111" s="3"/>
      <c r="B111" s="4"/>
      <c r="C111" s="4" t="s">
        <v>61</v>
      </c>
      <c r="D111" s="10">
        <v>2.2999999999999998</v>
      </c>
      <c r="E111" s="17"/>
      <c r="F111" s="11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6"/>
    </row>
    <row r="112" spans="1:19" x14ac:dyDescent="0.3">
      <c r="A112" s="3"/>
      <c r="B112" s="4"/>
      <c r="C112" s="4" t="s">
        <v>61</v>
      </c>
      <c r="D112" s="10">
        <v>2.2999999999999998</v>
      </c>
      <c r="E112" s="17"/>
      <c r="F112" s="14" t="s">
        <v>50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6"/>
    </row>
    <row r="113" spans="1:19" x14ac:dyDescent="0.3">
      <c r="A113" s="3"/>
      <c r="B113" s="4"/>
      <c r="C113" s="4" t="s">
        <v>61</v>
      </c>
      <c r="D113" s="10">
        <v>2.2999999999999998</v>
      </c>
      <c r="E113" s="17"/>
      <c r="F113" s="14" t="s">
        <v>67</v>
      </c>
      <c r="G113" s="18">
        <v>19116299.514554445</v>
      </c>
      <c r="H113" s="18">
        <v>18715680.134577662</v>
      </c>
      <c r="I113" s="18">
        <v>16584953.226118054</v>
      </c>
      <c r="J113" s="18">
        <v>13342153.316655951</v>
      </c>
      <c r="K113" s="18">
        <v>10701463.716584673</v>
      </c>
      <c r="L113" s="18">
        <v>8166772.3336553639</v>
      </c>
      <c r="M113" s="18">
        <v>7010337.8177315826</v>
      </c>
      <c r="N113" s="18">
        <v>7295249.8777965829</v>
      </c>
      <c r="O113" s="18">
        <v>8659334.467561692</v>
      </c>
      <c r="P113" s="18">
        <v>11685670.734690851</v>
      </c>
      <c r="Q113" s="18">
        <v>15370338.834585078</v>
      </c>
      <c r="R113" s="18">
        <v>18142760.075085178</v>
      </c>
      <c r="S113" s="16"/>
    </row>
    <row r="114" spans="1:19" x14ac:dyDescent="0.3">
      <c r="A114" s="3"/>
      <c r="B114" s="4" t="s">
        <v>68</v>
      </c>
      <c r="C114" s="4" t="s">
        <v>61</v>
      </c>
      <c r="D114" s="10">
        <v>2.2999999999999998</v>
      </c>
      <c r="E114" s="17"/>
      <c r="F114" s="14" t="s">
        <v>7</v>
      </c>
      <c r="G114" s="21">
        <v>2.2009999999999998E-2</v>
      </c>
      <c r="H114" s="21">
        <v>2.2009999999999998E-2</v>
      </c>
      <c r="I114" s="21">
        <v>2.2009999999999998E-2</v>
      </c>
      <c r="J114" s="21">
        <v>2.2009999999999998E-2</v>
      </c>
      <c r="K114" s="21">
        <v>2.2009999999999998E-2</v>
      </c>
      <c r="L114" s="21">
        <v>2.2009999999999998E-2</v>
      </c>
      <c r="M114" s="21">
        <v>2.2009999999999998E-2</v>
      </c>
      <c r="N114" s="21">
        <v>2.2009999999999998E-2</v>
      </c>
      <c r="O114" s="21">
        <v>2.2009999999999998E-2</v>
      </c>
      <c r="P114" s="21">
        <v>2.2009999999999998E-2</v>
      </c>
      <c r="Q114" s="21">
        <v>2.2009999999999998E-2</v>
      </c>
      <c r="R114" s="21">
        <v>2.2009999999999998E-2</v>
      </c>
      <c r="S114" s="16"/>
    </row>
    <row r="115" spans="1:19" x14ac:dyDescent="0.3">
      <c r="A115" s="3"/>
      <c r="B115" s="4"/>
      <c r="C115" s="4" t="s">
        <v>61</v>
      </c>
      <c r="D115" s="10">
        <v>2.2999999999999998</v>
      </c>
      <c r="E115" s="17"/>
      <c r="F115" s="11" t="s">
        <v>8</v>
      </c>
      <c r="G115" s="20">
        <v>420749.7523153433</v>
      </c>
      <c r="H115" s="20">
        <v>411932.1197620543</v>
      </c>
      <c r="I115" s="20">
        <v>365034.82050685835</v>
      </c>
      <c r="J115" s="20">
        <v>293660.79449959745</v>
      </c>
      <c r="K115" s="20">
        <v>235539.21640202863</v>
      </c>
      <c r="L115" s="20">
        <v>179750.65906375455</v>
      </c>
      <c r="M115" s="20">
        <v>154297.53536827213</v>
      </c>
      <c r="N115" s="20">
        <v>160568.44981030279</v>
      </c>
      <c r="O115" s="20">
        <v>190591.95163103283</v>
      </c>
      <c r="P115" s="20">
        <v>257201.61287054559</v>
      </c>
      <c r="Q115" s="20">
        <v>338301.15774921753</v>
      </c>
      <c r="R115" s="20">
        <v>399322.14925262472</v>
      </c>
      <c r="S115" s="9">
        <v>3406950.2192316321</v>
      </c>
    </row>
    <row r="116" spans="1:19" x14ac:dyDescent="0.3">
      <c r="A116" s="3"/>
      <c r="B116" s="4"/>
      <c r="C116" s="4" t="s">
        <v>61</v>
      </c>
      <c r="D116" s="10">
        <v>2.2999999999999998</v>
      </c>
      <c r="E116" s="17"/>
      <c r="F116" s="11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6"/>
    </row>
    <row r="117" spans="1:19" x14ac:dyDescent="0.3">
      <c r="A117" s="3"/>
      <c r="B117" s="4"/>
      <c r="C117" s="4" t="s">
        <v>61</v>
      </c>
      <c r="D117" s="10">
        <v>2.2999999999999998</v>
      </c>
      <c r="E117" s="17"/>
      <c r="F117" s="31" t="s">
        <v>52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6"/>
    </row>
    <row r="118" spans="1:19" x14ac:dyDescent="0.3">
      <c r="A118" s="3"/>
      <c r="B118" s="4"/>
      <c r="C118" s="4" t="s">
        <v>61</v>
      </c>
      <c r="D118" s="10">
        <v>2.2999999999999998</v>
      </c>
      <c r="E118" s="17"/>
      <c r="F118" s="11" t="s">
        <v>53</v>
      </c>
      <c r="G118" s="18">
        <v>30433.815445552809</v>
      </c>
      <c r="H118" s="18">
        <v>29796.015422340031</v>
      </c>
      <c r="I118" s="18">
        <v>26403.823881944802</v>
      </c>
      <c r="J118" s="18">
        <v>21241.17334404726</v>
      </c>
      <c r="K118" s="18">
        <v>17037.103415326386</v>
      </c>
      <c r="L118" s="18">
        <v>13001.786344636426</v>
      </c>
      <c r="M118" s="18">
        <v>11160.70226841678</v>
      </c>
      <c r="N118" s="18">
        <v>11614.292203415902</v>
      </c>
      <c r="O118" s="18">
        <v>13785.962438307673</v>
      </c>
      <c r="P118" s="18">
        <v>18603.995309150079</v>
      </c>
      <c r="Q118" s="18">
        <v>24470.115414922562</v>
      </c>
      <c r="R118" s="18">
        <v>28883.906708915958</v>
      </c>
      <c r="S118" s="16"/>
    </row>
    <row r="119" spans="1:19" x14ac:dyDescent="0.3">
      <c r="A119" s="3"/>
      <c r="B119" s="4" t="s">
        <v>69</v>
      </c>
      <c r="C119" s="4" t="s">
        <v>61</v>
      </c>
      <c r="D119" s="10">
        <v>2.2999999999999998</v>
      </c>
      <c r="E119" s="17"/>
      <c r="F119" s="11" t="s">
        <v>55</v>
      </c>
      <c r="G119" s="32">
        <v>6.8000000000000005E-2</v>
      </c>
      <c r="H119" s="32">
        <v>6.8000000000000005E-2</v>
      </c>
      <c r="I119" s="32">
        <v>6.8000000000000005E-2</v>
      </c>
      <c r="J119" s="32">
        <v>6.8000000000000005E-2</v>
      </c>
      <c r="K119" s="32">
        <v>6.8000000000000005E-2</v>
      </c>
      <c r="L119" s="32">
        <v>6.8000000000000005E-2</v>
      </c>
      <c r="M119" s="32">
        <v>6.8000000000000005E-2</v>
      </c>
      <c r="N119" s="32">
        <v>6.8000000000000005E-2</v>
      </c>
      <c r="O119" s="32">
        <v>6.8000000000000005E-2</v>
      </c>
      <c r="P119" s="32">
        <v>6.8000000000000005E-2</v>
      </c>
      <c r="Q119" s="32">
        <v>6.8000000000000005E-2</v>
      </c>
      <c r="R119" s="32">
        <v>6.8000000000000005E-2</v>
      </c>
      <c r="S119" s="16"/>
    </row>
    <row r="120" spans="1:19" x14ac:dyDescent="0.3">
      <c r="A120" s="3"/>
      <c r="B120" s="4"/>
      <c r="C120" s="4" t="s">
        <v>61</v>
      </c>
      <c r="D120" s="10">
        <v>2.2999999999999998</v>
      </c>
      <c r="E120" s="17"/>
      <c r="F120" s="11" t="s">
        <v>56</v>
      </c>
      <c r="G120" s="20">
        <v>2069.499450297591</v>
      </c>
      <c r="H120" s="20">
        <v>2026.1290487191222</v>
      </c>
      <c r="I120" s="20">
        <v>1795.4600239722467</v>
      </c>
      <c r="J120" s="20">
        <v>1444.3997873952137</v>
      </c>
      <c r="K120" s="20">
        <v>1158.5230322421944</v>
      </c>
      <c r="L120" s="20">
        <v>884.12147143527704</v>
      </c>
      <c r="M120" s="20">
        <v>758.92775425234117</v>
      </c>
      <c r="N120" s="20">
        <v>789.77186983228137</v>
      </c>
      <c r="O120" s="20">
        <v>937.44544580492186</v>
      </c>
      <c r="P120" s="20">
        <v>1265.0716810222054</v>
      </c>
      <c r="Q120" s="20">
        <v>1663.9678482147344</v>
      </c>
      <c r="R120" s="20">
        <v>1964.1056562062852</v>
      </c>
      <c r="S120" s="9">
        <v>16757.423069394416</v>
      </c>
    </row>
    <row r="121" spans="1:19" x14ac:dyDescent="0.3">
      <c r="A121" s="3"/>
      <c r="B121" s="4"/>
      <c r="C121" s="4" t="s">
        <v>61</v>
      </c>
      <c r="D121" s="10">
        <v>2.2999999999999998</v>
      </c>
      <c r="E121" s="17"/>
      <c r="F121" s="11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3"/>
    </row>
    <row r="122" spans="1:19" x14ac:dyDescent="0.3">
      <c r="A122" s="3"/>
      <c r="B122" s="4"/>
      <c r="C122" s="4" t="s">
        <v>61</v>
      </c>
      <c r="D122" s="10">
        <v>2.2999999999999998</v>
      </c>
      <c r="E122" s="17"/>
      <c r="F122" s="14" t="s">
        <v>29</v>
      </c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3"/>
    </row>
    <row r="123" spans="1:19" x14ac:dyDescent="0.3">
      <c r="A123" s="3"/>
      <c r="B123" s="4"/>
      <c r="C123" s="4" t="s">
        <v>61</v>
      </c>
      <c r="D123" s="10">
        <v>2.2999999999999998</v>
      </c>
      <c r="E123" s="17"/>
      <c r="F123" s="14" t="s">
        <v>30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13"/>
    </row>
    <row r="124" spans="1:19" x14ac:dyDescent="0.3">
      <c r="A124" s="3"/>
      <c r="B124" s="4" t="s">
        <v>70</v>
      </c>
      <c r="C124" s="4" t="s">
        <v>61</v>
      </c>
      <c r="D124" s="10">
        <v>2.2999999999999998</v>
      </c>
      <c r="E124" s="17"/>
      <c r="F124" s="11" t="s">
        <v>32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3"/>
    </row>
    <row r="125" spans="1:19" x14ac:dyDescent="0.3">
      <c r="A125" s="3"/>
      <c r="B125" s="4"/>
      <c r="C125" s="4" t="s">
        <v>61</v>
      </c>
      <c r="D125" s="10">
        <v>2.2999999999999998</v>
      </c>
      <c r="E125" s="17"/>
      <c r="F125" s="11" t="s">
        <v>33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9">
        <v>0</v>
      </c>
    </row>
    <row r="126" spans="1:19" x14ac:dyDescent="0.3">
      <c r="A126" s="3" t="s">
        <v>61</v>
      </c>
      <c r="B126" s="4"/>
      <c r="C126" s="4" t="s">
        <v>61</v>
      </c>
      <c r="D126" s="10">
        <v>2.2999999999999998</v>
      </c>
      <c r="E126" s="17"/>
      <c r="F126" s="11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6"/>
    </row>
    <row r="127" spans="1:19" x14ac:dyDescent="0.3">
      <c r="A127" s="3"/>
      <c r="B127" s="4"/>
      <c r="C127" s="4" t="s">
        <v>61</v>
      </c>
      <c r="D127" s="10">
        <v>2.2999999999999998</v>
      </c>
      <c r="E127" s="17"/>
      <c r="F127" s="14" t="s">
        <v>57</v>
      </c>
      <c r="G127" s="18">
        <v>3745.3656562281344</v>
      </c>
      <c r="H127" s="18">
        <v>4116.7491900595987</v>
      </c>
      <c r="I127" s="18">
        <v>3542.3630362716699</v>
      </c>
      <c r="J127" s="18">
        <v>3402.2892445360635</v>
      </c>
      <c r="K127" s="18">
        <v>2979.7538149672118</v>
      </c>
      <c r="L127" s="18">
        <v>2700.5436538183417</v>
      </c>
      <c r="M127" s="18">
        <v>2048.3852327554664</v>
      </c>
      <c r="N127" s="18">
        <v>2058.8939211869806</v>
      </c>
      <c r="O127" s="18">
        <v>2778.4747797696741</v>
      </c>
      <c r="P127" s="18">
        <v>3015.4635455622979</v>
      </c>
      <c r="Q127" s="18">
        <v>3382.2035462871713</v>
      </c>
      <c r="R127" s="18">
        <v>3639.5745069965533</v>
      </c>
      <c r="S127" s="16"/>
    </row>
    <row r="128" spans="1:19" x14ac:dyDescent="0.3">
      <c r="A128" s="3"/>
      <c r="B128" s="4" t="s">
        <v>71</v>
      </c>
      <c r="C128" s="4" t="s">
        <v>61</v>
      </c>
      <c r="D128" s="10">
        <v>2.2999999999999998</v>
      </c>
      <c r="E128" s="17"/>
      <c r="F128" s="14" t="s">
        <v>59</v>
      </c>
      <c r="G128" s="21">
        <v>-0.6</v>
      </c>
      <c r="H128" s="21">
        <v>-0.6</v>
      </c>
      <c r="I128" s="21">
        <v>-0.6</v>
      </c>
      <c r="J128" s="21">
        <v>-0.6</v>
      </c>
      <c r="K128" s="21">
        <v>-0.6</v>
      </c>
      <c r="L128" s="21">
        <v>-0.6</v>
      </c>
      <c r="M128" s="21">
        <v>-0.6</v>
      </c>
      <c r="N128" s="21">
        <v>-0.6</v>
      </c>
      <c r="O128" s="21">
        <v>-0.6</v>
      </c>
      <c r="P128" s="21">
        <v>-0.6</v>
      </c>
      <c r="Q128" s="21">
        <v>-0.6</v>
      </c>
      <c r="R128" s="21">
        <v>-0.6</v>
      </c>
      <c r="S128" s="16"/>
    </row>
    <row r="129" spans="1:19" x14ac:dyDescent="0.3">
      <c r="A129" s="3"/>
      <c r="B129" s="4"/>
      <c r="C129" s="4" t="s">
        <v>61</v>
      </c>
      <c r="D129" s="10">
        <v>2.2999999999999998</v>
      </c>
      <c r="E129" s="17"/>
      <c r="F129" s="14" t="s">
        <v>60</v>
      </c>
      <c r="G129" s="33">
        <v>-2247.2193937368806</v>
      </c>
      <c r="H129" s="33">
        <v>-2470.0495140357593</v>
      </c>
      <c r="I129" s="33">
        <v>-2125.4178217630019</v>
      </c>
      <c r="J129" s="33">
        <v>-2041.3735467216379</v>
      </c>
      <c r="K129" s="33">
        <v>-1787.8522889803271</v>
      </c>
      <c r="L129" s="33">
        <v>-1620.3261922910049</v>
      </c>
      <c r="M129" s="33">
        <v>-1229.0311396532798</v>
      </c>
      <c r="N129" s="33">
        <v>-1235.3363527121883</v>
      </c>
      <c r="O129" s="33">
        <v>-1667.0848678618045</v>
      </c>
      <c r="P129" s="33">
        <v>-1809.2781273373787</v>
      </c>
      <c r="Q129" s="33">
        <v>-2029.3221277723028</v>
      </c>
      <c r="R129" s="33">
        <v>-2183.7447041979317</v>
      </c>
      <c r="S129" s="9">
        <v>-22446.036077063498</v>
      </c>
    </row>
    <row r="130" spans="1:19" x14ac:dyDescent="0.3">
      <c r="A130" s="3"/>
      <c r="B130" s="4"/>
      <c r="C130" s="4" t="s">
        <v>61</v>
      </c>
      <c r="D130" s="10">
        <v>2.2999999999999998</v>
      </c>
      <c r="E130" s="17"/>
      <c r="F130" s="11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6"/>
    </row>
    <row r="131" spans="1:19" x14ac:dyDescent="0.3">
      <c r="A131" s="3"/>
      <c r="B131" s="4"/>
      <c r="C131" s="4" t="s">
        <v>61</v>
      </c>
      <c r="D131" s="10">
        <v>2.2999999999999998</v>
      </c>
      <c r="E131" s="17"/>
      <c r="F131" s="11" t="s">
        <v>12</v>
      </c>
      <c r="G131" s="20">
        <v>-7693.958770533096</v>
      </c>
      <c r="H131" s="20">
        <v>-7696.5274547830322</v>
      </c>
      <c r="I131" s="20">
        <v>-6778.5000701852778</v>
      </c>
      <c r="J131" s="20">
        <v>-5647.5854872664695</v>
      </c>
      <c r="K131" s="20">
        <v>-4605.0659960624134</v>
      </c>
      <c r="L131" s="20">
        <v>-3651.106573059044</v>
      </c>
      <c r="M131" s="20">
        <v>-2999.7136572054305</v>
      </c>
      <c r="N131" s="20">
        <v>-3064.3345292567087</v>
      </c>
      <c r="O131" s="20">
        <v>-3789.7419830708436</v>
      </c>
      <c r="P131" s="20">
        <v>-4915.2501548267073</v>
      </c>
      <c r="Q131" s="20">
        <v>-6313.0754717872342</v>
      </c>
      <c r="R131" s="20">
        <v>-7322.7896111880773</v>
      </c>
      <c r="S131" s="9">
        <v>-64477.64975922434</v>
      </c>
    </row>
    <row r="132" spans="1:19" x14ac:dyDescent="0.3">
      <c r="A132" s="3"/>
      <c r="B132" s="4"/>
      <c r="C132" s="4" t="s">
        <v>61</v>
      </c>
      <c r="D132" s="10">
        <v>2.2999999999999998</v>
      </c>
      <c r="E132" s="17"/>
      <c r="F132" s="11" t="s">
        <v>13</v>
      </c>
      <c r="G132" s="22">
        <v>2351.1535358696483</v>
      </c>
      <c r="H132" s="22">
        <v>2351.93848562528</v>
      </c>
      <c r="I132" s="22">
        <v>2071.4036665944491</v>
      </c>
      <c r="J132" s="22">
        <v>1725.8138474002565</v>
      </c>
      <c r="K132" s="22">
        <v>1407.2361865288542</v>
      </c>
      <c r="L132" s="22">
        <v>1115.7210982155937</v>
      </c>
      <c r="M132" s="22">
        <v>916.66560506488793</v>
      </c>
      <c r="N132" s="22">
        <v>936.4127334737675</v>
      </c>
      <c r="O132" s="22">
        <v>1158.0859125026602</v>
      </c>
      <c r="P132" s="22">
        <v>1502.0236169531652</v>
      </c>
      <c r="Q132" s="22">
        <v>1929.1771843841145</v>
      </c>
      <c r="R132" s="22">
        <v>2237.7300425254875</v>
      </c>
      <c r="S132" s="9">
        <v>19703.361915138164</v>
      </c>
    </row>
    <row r="133" spans="1:19" x14ac:dyDescent="0.3">
      <c r="A133" s="4"/>
      <c r="B133" s="4"/>
      <c r="C133" s="4"/>
      <c r="D133" s="23"/>
      <c r="E133" s="17"/>
      <c r="F133" s="24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16"/>
    </row>
    <row r="134" spans="1:19" x14ac:dyDescent="0.3">
      <c r="A134" s="3" t="s">
        <v>72</v>
      </c>
      <c r="B134" s="3"/>
      <c r="C134" s="4" t="s">
        <v>72</v>
      </c>
      <c r="D134" s="5" t="s">
        <v>72</v>
      </c>
      <c r="E134" s="6" t="s">
        <v>73</v>
      </c>
      <c r="F134" s="7" t="s">
        <v>2</v>
      </c>
      <c r="G134" s="8">
        <v>284563.20409012219</v>
      </c>
      <c r="H134" s="8">
        <v>303950.50845150254</v>
      </c>
      <c r="I134" s="8">
        <v>259780.95873664325</v>
      </c>
      <c r="J134" s="8">
        <v>278628.97656382393</v>
      </c>
      <c r="K134" s="8">
        <v>245236.38883286269</v>
      </c>
      <c r="L134" s="8">
        <v>218748.29821336039</v>
      </c>
      <c r="M134" s="8">
        <v>185150.49275119943</v>
      </c>
      <c r="N134" s="8">
        <v>178026.89929525781</v>
      </c>
      <c r="O134" s="8">
        <v>193384.0180509685</v>
      </c>
      <c r="P134" s="8">
        <v>225189.73488454308</v>
      </c>
      <c r="Q134" s="8">
        <v>253859.19936742118</v>
      </c>
      <c r="R134" s="8">
        <v>276582.01747068815</v>
      </c>
      <c r="S134" s="9">
        <v>2903100.6967083928</v>
      </c>
    </row>
    <row r="135" spans="1:19" x14ac:dyDescent="0.3">
      <c r="A135" s="3"/>
      <c r="B135" s="4"/>
      <c r="C135" s="4" t="s">
        <v>72</v>
      </c>
      <c r="D135" s="10">
        <v>2.4</v>
      </c>
      <c r="E135" s="6" t="s">
        <v>74</v>
      </c>
      <c r="F135" s="11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3"/>
    </row>
    <row r="136" spans="1:19" x14ac:dyDescent="0.3">
      <c r="A136" s="3"/>
      <c r="B136" s="4"/>
      <c r="C136" s="4" t="s">
        <v>72</v>
      </c>
      <c r="D136" s="10">
        <v>2.4</v>
      </c>
      <c r="E136" s="17"/>
      <c r="F136" s="14" t="s">
        <v>4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6"/>
    </row>
    <row r="137" spans="1:19" x14ac:dyDescent="0.3">
      <c r="A137" s="3"/>
      <c r="B137" s="4"/>
      <c r="C137" s="4" t="s">
        <v>72</v>
      </c>
      <c r="D137" s="10">
        <v>2.4</v>
      </c>
      <c r="E137" s="17"/>
      <c r="F137" s="14" t="s">
        <v>18</v>
      </c>
      <c r="G137" s="18">
        <v>6</v>
      </c>
      <c r="H137" s="18">
        <v>6</v>
      </c>
      <c r="I137" s="18">
        <v>6</v>
      </c>
      <c r="J137" s="18">
        <v>6</v>
      </c>
      <c r="K137" s="18">
        <v>6</v>
      </c>
      <c r="L137" s="18">
        <v>6</v>
      </c>
      <c r="M137" s="18">
        <v>6</v>
      </c>
      <c r="N137" s="18">
        <v>6</v>
      </c>
      <c r="O137" s="18">
        <v>6</v>
      </c>
      <c r="P137" s="18">
        <v>6</v>
      </c>
      <c r="Q137" s="18">
        <v>6</v>
      </c>
      <c r="R137" s="18">
        <v>6</v>
      </c>
      <c r="S137" s="16"/>
    </row>
    <row r="138" spans="1:19" x14ac:dyDescent="0.3">
      <c r="A138" s="3"/>
      <c r="B138" s="4"/>
      <c r="C138" s="4" t="s">
        <v>72</v>
      </c>
      <c r="D138" s="10">
        <v>2.4</v>
      </c>
      <c r="E138" s="17"/>
      <c r="F138" s="11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3"/>
    </row>
    <row r="139" spans="1:19" x14ac:dyDescent="0.3">
      <c r="A139" s="3"/>
      <c r="B139" s="4"/>
      <c r="C139" s="4" t="s">
        <v>72</v>
      </c>
      <c r="D139" s="10">
        <v>2.4</v>
      </c>
      <c r="E139" s="17"/>
      <c r="F139" s="14" t="s">
        <v>44</v>
      </c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6"/>
    </row>
    <row r="140" spans="1:19" x14ac:dyDescent="0.3">
      <c r="A140" s="3"/>
      <c r="B140" s="4"/>
      <c r="C140" s="4" t="s">
        <v>72</v>
      </c>
      <c r="D140" s="10">
        <v>2.4</v>
      </c>
      <c r="E140" s="17"/>
      <c r="F140" s="14" t="s">
        <v>64</v>
      </c>
      <c r="G140" s="18">
        <v>21160.664913658526</v>
      </c>
      <c r="H140" s="18">
        <v>21856.829094994777</v>
      </c>
      <c r="I140" s="18">
        <v>19508.660486109755</v>
      </c>
      <c r="J140" s="18">
        <v>25100.552598842718</v>
      </c>
      <c r="K140" s="18">
        <v>23241.798743687661</v>
      </c>
      <c r="L140" s="18">
        <v>21428.286940280559</v>
      </c>
      <c r="M140" s="18">
        <v>14794.507952485288</v>
      </c>
      <c r="N140" s="18">
        <v>11688.307781083035</v>
      </c>
      <c r="O140" s="18">
        <v>16620.429264631923</v>
      </c>
      <c r="P140" s="18">
        <v>18282.546040510824</v>
      </c>
      <c r="Q140" s="18">
        <v>21491.809252028459</v>
      </c>
      <c r="R140" s="18">
        <v>23311.495711378895</v>
      </c>
      <c r="S140" s="16"/>
    </row>
    <row r="141" spans="1:19" x14ac:dyDescent="0.3">
      <c r="A141" s="3"/>
      <c r="B141" s="4" t="s">
        <v>75</v>
      </c>
      <c r="C141" s="4" t="s">
        <v>72</v>
      </c>
      <c r="D141" s="10">
        <v>2.4</v>
      </c>
      <c r="E141" s="17"/>
      <c r="F141" s="14" t="s">
        <v>7</v>
      </c>
      <c r="G141" s="19">
        <v>1.8</v>
      </c>
      <c r="H141" s="19">
        <v>1.8</v>
      </c>
      <c r="I141" s="19">
        <v>1.8</v>
      </c>
      <c r="J141" s="19">
        <v>1.8</v>
      </c>
      <c r="K141" s="19">
        <v>1.8</v>
      </c>
      <c r="L141" s="19">
        <v>1.8</v>
      </c>
      <c r="M141" s="19">
        <v>1.8</v>
      </c>
      <c r="N141" s="19">
        <v>1.8</v>
      </c>
      <c r="O141" s="19">
        <v>1.8</v>
      </c>
      <c r="P141" s="19">
        <v>1.8</v>
      </c>
      <c r="Q141" s="19">
        <v>1.8</v>
      </c>
      <c r="R141" s="19">
        <v>1.8</v>
      </c>
      <c r="S141" s="16"/>
    </row>
    <row r="142" spans="1:19" x14ac:dyDescent="0.3">
      <c r="A142" s="3"/>
      <c r="B142" s="4"/>
      <c r="C142" s="4" t="s">
        <v>72</v>
      </c>
      <c r="D142" s="10">
        <v>2.4</v>
      </c>
      <c r="E142" s="17"/>
      <c r="F142" s="14" t="s">
        <v>8</v>
      </c>
      <c r="G142" s="20">
        <v>38089.196844585349</v>
      </c>
      <c r="H142" s="20">
        <v>39342.292370990603</v>
      </c>
      <c r="I142" s="20">
        <v>35115.588874997557</v>
      </c>
      <c r="J142" s="20">
        <v>45180.994677916897</v>
      </c>
      <c r="K142" s="20">
        <v>41835.237738637792</v>
      </c>
      <c r="L142" s="20">
        <v>38570.916492505006</v>
      </c>
      <c r="M142" s="20">
        <v>26630.114314473518</v>
      </c>
      <c r="N142" s="20">
        <v>21038.954005949461</v>
      </c>
      <c r="O142" s="20">
        <v>29916.772676337463</v>
      </c>
      <c r="P142" s="20">
        <v>32908.582872919484</v>
      </c>
      <c r="Q142" s="20">
        <v>38685.256653651224</v>
      </c>
      <c r="R142" s="20">
        <v>41960.692280482013</v>
      </c>
      <c r="S142" s="9">
        <v>429274.59980344638</v>
      </c>
    </row>
    <row r="143" spans="1:19" x14ac:dyDescent="0.3">
      <c r="A143" s="3"/>
      <c r="B143" s="4"/>
      <c r="C143" s="4" t="s">
        <v>72</v>
      </c>
      <c r="D143" s="10">
        <v>2.4</v>
      </c>
      <c r="E143" s="17"/>
      <c r="F143" s="14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3"/>
    </row>
    <row r="144" spans="1:19" x14ac:dyDescent="0.3">
      <c r="A144" s="3"/>
      <c r="B144" s="4"/>
      <c r="C144" s="4" t="s">
        <v>72</v>
      </c>
      <c r="D144" s="10">
        <v>2.4</v>
      </c>
      <c r="E144" s="17"/>
      <c r="F144" s="14" t="s">
        <v>50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6"/>
    </row>
    <row r="145" spans="1:19" x14ac:dyDescent="0.3">
      <c r="A145" s="3"/>
      <c r="B145" s="4"/>
      <c r="C145" s="4" t="s">
        <v>72</v>
      </c>
      <c r="D145" s="10">
        <v>2.4</v>
      </c>
      <c r="E145" s="17"/>
      <c r="F145" s="14" t="s">
        <v>10</v>
      </c>
      <c r="G145" s="18">
        <v>14298365.789999999</v>
      </c>
      <c r="H145" s="18">
        <v>15326748.859999999</v>
      </c>
      <c r="I145" s="18">
        <v>13039255.35</v>
      </c>
      <c r="J145" s="18">
        <v>13681468.140000001</v>
      </c>
      <c r="K145" s="18">
        <v>11958177.600000001</v>
      </c>
      <c r="L145" s="18">
        <v>10615875.309999999</v>
      </c>
      <c r="M145" s="18">
        <v>9228537.7000000011</v>
      </c>
      <c r="N145" s="18">
        <v>9058034.6099999994</v>
      </c>
      <c r="O145" s="18">
        <v>9553953.6300000008</v>
      </c>
      <c r="P145" s="18">
        <v>11203229.629999999</v>
      </c>
      <c r="Q145" s="18">
        <v>12565400.92</v>
      </c>
      <c r="R145" s="18">
        <v>13697692.460000012</v>
      </c>
      <c r="S145" s="16"/>
    </row>
    <row r="146" spans="1:19" x14ac:dyDescent="0.3">
      <c r="A146" s="3"/>
      <c r="B146" s="4" t="s">
        <v>76</v>
      </c>
      <c r="C146" s="4" t="s">
        <v>72</v>
      </c>
      <c r="D146" s="10">
        <v>2.4</v>
      </c>
      <c r="E146" s="17"/>
      <c r="F146" s="14" t="s">
        <v>7</v>
      </c>
      <c r="G146" s="21">
        <v>1.8110000000000001E-2</v>
      </c>
      <c r="H146" s="21">
        <v>1.8110000000000001E-2</v>
      </c>
      <c r="I146" s="21">
        <v>1.8110000000000001E-2</v>
      </c>
      <c r="J146" s="21">
        <v>1.8110000000000001E-2</v>
      </c>
      <c r="K146" s="21">
        <v>1.8110000000000001E-2</v>
      </c>
      <c r="L146" s="21">
        <v>1.8110000000000001E-2</v>
      </c>
      <c r="M146" s="21">
        <v>1.8110000000000001E-2</v>
      </c>
      <c r="N146" s="21">
        <v>1.8110000000000001E-2</v>
      </c>
      <c r="O146" s="21">
        <v>1.8110000000000001E-2</v>
      </c>
      <c r="P146" s="21">
        <v>1.8110000000000001E-2</v>
      </c>
      <c r="Q146" s="21">
        <v>1.8110000000000001E-2</v>
      </c>
      <c r="R146" s="21">
        <v>1.8110000000000001E-2</v>
      </c>
      <c r="S146" s="16"/>
    </row>
    <row r="147" spans="1:19" x14ac:dyDescent="0.3">
      <c r="A147" s="3"/>
      <c r="B147" s="4"/>
      <c r="C147" s="4" t="s">
        <v>72</v>
      </c>
      <c r="D147" s="10">
        <v>2.4</v>
      </c>
      <c r="E147" s="17"/>
      <c r="F147" s="11" t="s">
        <v>8</v>
      </c>
      <c r="G147" s="20">
        <v>258943.4044569</v>
      </c>
      <c r="H147" s="20">
        <v>277567.42185460002</v>
      </c>
      <c r="I147" s="20">
        <v>236140.91438850001</v>
      </c>
      <c r="J147" s="20">
        <v>247771.38801540004</v>
      </c>
      <c r="K147" s="20">
        <v>216562.59633600005</v>
      </c>
      <c r="L147" s="20">
        <v>192253.50186409999</v>
      </c>
      <c r="M147" s="20">
        <v>167128.81774700002</v>
      </c>
      <c r="N147" s="20">
        <v>164041.00678709999</v>
      </c>
      <c r="O147" s="20">
        <v>173022.10023930002</v>
      </c>
      <c r="P147" s="20">
        <v>202890.48859930001</v>
      </c>
      <c r="Q147" s="20">
        <v>227559.4106612</v>
      </c>
      <c r="R147" s="20">
        <v>248065.21045060022</v>
      </c>
      <c r="S147" s="9">
        <v>2611946.2614000007</v>
      </c>
    </row>
    <row r="148" spans="1:19" x14ac:dyDescent="0.3">
      <c r="A148" s="3"/>
      <c r="B148" s="4"/>
      <c r="C148" s="4" t="s">
        <v>72</v>
      </c>
      <c r="D148" s="10">
        <v>2.4</v>
      </c>
      <c r="E148" s="17"/>
      <c r="F148" s="11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3"/>
    </row>
    <row r="149" spans="1:19" x14ac:dyDescent="0.3">
      <c r="A149" s="3"/>
      <c r="B149" s="4"/>
      <c r="C149" s="4" t="s">
        <v>72</v>
      </c>
      <c r="D149" s="10">
        <v>2.4</v>
      </c>
      <c r="E149" s="17"/>
      <c r="F149" s="14" t="s">
        <v>57</v>
      </c>
      <c r="G149" s="18">
        <v>17017.74559740342</v>
      </c>
      <c r="H149" s="18">
        <v>17577.611980635924</v>
      </c>
      <c r="I149" s="18">
        <v>15689.177181027109</v>
      </c>
      <c r="J149" s="18">
        <v>20186.266368484197</v>
      </c>
      <c r="K149" s="18">
        <v>18691.42675147366</v>
      </c>
      <c r="L149" s="18">
        <v>17232.971516999907</v>
      </c>
      <c r="M149" s="18">
        <v>11897.980219499035</v>
      </c>
      <c r="N149" s="18">
        <v>9399.9242979474075</v>
      </c>
      <c r="O149" s="18">
        <v>13366.415379631069</v>
      </c>
      <c r="P149" s="18">
        <v>14703.116308476938</v>
      </c>
      <c r="Q149" s="18">
        <v>17284.057177374736</v>
      </c>
      <c r="R149" s="18">
        <v>18747.478169041085</v>
      </c>
      <c r="S149" s="13"/>
    </row>
    <row r="150" spans="1:19" x14ac:dyDescent="0.3">
      <c r="A150" s="3"/>
      <c r="B150" s="4" t="s">
        <v>71</v>
      </c>
      <c r="C150" s="4" t="s">
        <v>72</v>
      </c>
      <c r="D150" s="10">
        <v>2.4</v>
      </c>
      <c r="E150" s="17"/>
      <c r="F150" s="14" t="s">
        <v>59</v>
      </c>
      <c r="G150" s="21">
        <v>-0.6</v>
      </c>
      <c r="H150" s="21">
        <v>-0.6</v>
      </c>
      <c r="I150" s="21">
        <v>-0.6</v>
      </c>
      <c r="J150" s="21">
        <v>-0.6</v>
      </c>
      <c r="K150" s="21">
        <v>-0.6</v>
      </c>
      <c r="L150" s="21">
        <v>-0.6</v>
      </c>
      <c r="M150" s="21">
        <v>-0.6</v>
      </c>
      <c r="N150" s="21">
        <v>-0.6</v>
      </c>
      <c r="O150" s="21">
        <v>-0.6</v>
      </c>
      <c r="P150" s="21">
        <v>-0.6</v>
      </c>
      <c r="Q150" s="21">
        <v>-0.6</v>
      </c>
      <c r="R150" s="21">
        <v>-0.6</v>
      </c>
      <c r="S150" s="16"/>
    </row>
    <row r="151" spans="1:19" x14ac:dyDescent="0.3">
      <c r="A151" s="3"/>
      <c r="B151" s="4"/>
      <c r="C151" s="4" t="s">
        <v>72</v>
      </c>
      <c r="D151" s="10">
        <v>2.4</v>
      </c>
      <c r="E151" s="17"/>
      <c r="F151" s="14" t="s">
        <v>60</v>
      </c>
      <c r="G151" s="33">
        <v>-10210.647358442051</v>
      </c>
      <c r="H151" s="33">
        <v>-10546.567188381554</v>
      </c>
      <c r="I151" s="33">
        <v>-9413.5063086162645</v>
      </c>
      <c r="J151" s="33">
        <v>-12111.759821090518</v>
      </c>
      <c r="K151" s="33">
        <v>-11214.856050884197</v>
      </c>
      <c r="L151" s="33">
        <v>-10339.782910199943</v>
      </c>
      <c r="M151" s="33">
        <v>-7138.7881316994208</v>
      </c>
      <c r="N151" s="33">
        <v>-5639.9545787684447</v>
      </c>
      <c r="O151" s="33">
        <v>-8019.8492277786409</v>
      </c>
      <c r="P151" s="33">
        <v>-8821.8697850861627</v>
      </c>
      <c r="Q151" s="33">
        <v>-10370.434306424841</v>
      </c>
      <c r="R151" s="33">
        <v>-11248.486901424651</v>
      </c>
      <c r="S151" s="9">
        <v>-115076.5025687967</v>
      </c>
    </row>
    <row r="152" spans="1:19" x14ac:dyDescent="0.3">
      <c r="A152" s="3"/>
      <c r="B152" s="4"/>
      <c r="C152" s="4" t="s">
        <v>72</v>
      </c>
      <c r="D152" s="10">
        <v>2.4</v>
      </c>
      <c r="E152" s="17"/>
      <c r="F152" s="14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6"/>
    </row>
    <row r="153" spans="1:19" x14ac:dyDescent="0.3">
      <c r="A153" s="3"/>
      <c r="B153" s="4"/>
      <c r="C153" s="4" t="s">
        <v>72</v>
      </c>
      <c r="D153" s="10">
        <v>2.4</v>
      </c>
      <c r="E153" s="17"/>
      <c r="F153" s="11" t="s">
        <v>12</v>
      </c>
      <c r="G153" s="20">
        <v>-4302.3293091456499</v>
      </c>
      <c r="H153" s="20">
        <v>-4595.4472055581355</v>
      </c>
      <c r="I153" s="20">
        <v>-3927.6449543232193</v>
      </c>
      <c r="J153" s="20">
        <v>-4212.6093430833962</v>
      </c>
      <c r="K153" s="20">
        <v>-3707.7446703563041</v>
      </c>
      <c r="L153" s="20">
        <v>-3307.2695316960753</v>
      </c>
      <c r="M153" s="20">
        <v>-2799.3021589466116</v>
      </c>
      <c r="N153" s="20">
        <v>-2691.6000932142151</v>
      </c>
      <c r="O153" s="20">
        <v>-2923.7853553178825</v>
      </c>
      <c r="P153" s="20">
        <v>-3404.6580253069997</v>
      </c>
      <c r="Q153" s="20">
        <v>-3838.1134951263957</v>
      </c>
      <c r="R153" s="20">
        <v>-4181.6612374448632</v>
      </c>
      <c r="S153" s="9">
        <v>-43892.165379519749</v>
      </c>
    </row>
    <row r="154" spans="1:19" x14ac:dyDescent="0.3">
      <c r="A154" s="3"/>
      <c r="B154" s="4"/>
      <c r="C154" s="4" t="s">
        <v>72</v>
      </c>
      <c r="D154" s="10">
        <v>2.4</v>
      </c>
      <c r="E154" s="17"/>
      <c r="F154" s="11" t="s">
        <v>13</v>
      </c>
      <c r="G154" s="22">
        <v>2043.5794562245658</v>
      </c>
      <c r="H154" s="22">
        <v>2182.8086198515748</v>
      </c>
      <c r="I154" s="22">
        <v>1865.6067360852219</v>
      </c>
      <c r="J154" s="22">
        <v>2000.963034680954</v>
      </c>
      <c r="K154" s="22">
        <v>1761.1554794653575</v>
      </c>
      <c r="L154" s="22">
        <v>1570.9322986514173</v>
      </c>
      <c r="M154" s="22">
        <v>1329.6509803719225</v>
      </c>
      <c r="N154" s="22">
        <v>1278.4931741910236</v>
      </c>
      <c r="O154" s="22">
        <v>1388.7797184275444</v>
      </c>
      <c r="P154" s="22">
        <v>1617.1912227167775</v>
      </c>
      <c r="Q154" s="22">
        <v>1823.0798541211889</v>
      </c>
      <c r="R154" s="22">
        <v>1986.2628784754465</v>
      </c>
      <c r="S154" s="9">
        <v>20848.503453262991</v>
      </c>
    </row>
    <row r="155" spans="1:19" x14ac:dyDescent="0.3">
      <c r="A155" s="4"/>
      <c r="B155" s="4"/>
      <c r="C155" s="4"/>
      <c r="D155" s="23"/>
      <c r="E155" s="17"/>
      <c r="F155" s="2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13"/>
    </row>
    <row r="156" spans="1:19" x14ac:dyDescent="0.3">
      <c r="A156" s="4"/>
      <c r="B156" s="4"/>
      <c r="C156" s="4" t="s">
        <v>77</v>
      </c>
      <c r="D156" s="10">
        <v>4.1100000000000003</v>
      </c>
      <c r="E156" s="17" t="s">
        <v>78</v>
      </c>
      <c r="F156" s="14" t="s">
        <v>18</v>
      </c>
      <c r="G156" s="18">
        <v>398</v>
      </c>
      <c r="H156" s="18">
        <v>398</v>
      </c>
      <c r="I156" s="18">
        <v>398</v>
      </c>
      <c r="J156" s="18">
        <v>398</v>
      </c>
      <c r="K156" s="18">
        <v>398</v>
      </c>
      <c r="L156" s="18">
        <v>398</v>
      </c>
      <c r="M156" s="18">
        <v>398</v>
      </c>
      <c r="N156" s="18">
        <v>398</v>
      </c>
      <c r="O156" s="18">
        <v>398</v>
      </c>
      <c r="P156" s="18">
        <v>398</v>
      </c>
      <c r="Q156" s="18">
        <v>398</v>
      </c>
      <c r="R156" s="18">
        <v>398</v>
      </c>
      <c r="S156" s="13"/>
    </row>
    <row r="157" spans="1:19" x14ac:dyDescent="0.3">
      <c r="A157" s="4"/>
      <c r="B157" s="4"/>
      <c r="C157" s="4" t="s">
        <v>77</v>
      </c>
      <c r="D157" s="10" t="s">
        <v>79</v>
      </c>
      <c r="E157" s="17"/>
      <c r="F157" s="14" t="s">
        <v>10</v>
      </c>
      <c r="G157" s="18">
        <v>79652.63</v>
      </c>
      <c r="H157" s="18">
        <v>79803.489999999991</v>
      </c>
      <c r="I157" s="18">
        <v>79795.12</v>
      </c>
      <c r="J157" s="18">
        <v>80019.750000000015</v>
      </c>
      <c r="K157" s="18">
        <v>80797.66</v>
      </c>
      <c r="L157" s="18">
        <v>80820.899999999994</v>
      </c>
      <c r="M157" s="18">
        <v>80757.48</v>
      </c>
      <c r="N157" s="18">
        <v>80710.64</v>
      </c>
      <c r="O157" s="18">
        <v>81046.8</v>
      </c>
      <c r="P157" s="18">
        <v>81025.820000000007</v>
      </c>
      <c r="Q157" s="18">
        <v>81120.27</v>
      </c>
      <c r="R157" s="18">
        <v>81046.668077202397</v>
      </c>
      <c r="S157" s="13"/>
    </row>
    <row r="158" spans="1:19" x14ac:dyDescent="0.3">
      <c r="A158" s="3" t="s">
        <v>77</v>
      </c>
      <c r="B158" s="3"/>
      <c r="C158" s="3"/>
      <c r="D158" s="5" t="s">
        <v>77</v>
      </c>
      <c r="E158" s="6"/>
      <c r="F158" s="7" t="s">
        <v>80</v>
      </c>
      <c r="G158" s="35">
        <v>32734</v>
      </c>
      <c r="H158" s="35">
        <v>32734</v>
      </c>
      <c r="I158" s="35">
        <v>32734</v>
      </c>
      <c r="J158" s="35">
        <v>32734</v>
      </c>
      <c r="K158" s="35">
        <v>32734</v>
      </c>
      <c r="L158" s="35">
        <v>32734</v>
      </c>
      <c r="M158" s="35">
        <v>32734</v>
      </c>
      <c r="N158" s="35">
        <v>32734</v>
      </c>
      <c r="O158" s="35">
        <v>32734</v>
      </c>
      <c r="P158" s="35">
        <v>32734</v>
      </c>
      <c r="Q158" s="35">
        <v>32734</v>
      </c>
      <c r="R158" s="35">
        <v>32734</v>
      </c>
      <c r="S158" s="9">
        <v>392808</v>
      </c>
    </row>
    <row r="159" spans="1:19" x14ac:dyDescent="0.3">
      <c r="A159" s="3"/>
      <c r="B159" s="3"/>
      <c r="C159" s="3"/>
      <c r="D159" s="36"/>
      <c r="E159" s="6"/>
      <c r="F159" s="37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9"/>
    </row>
    <row r="160" spans="1:19" ht="15" thickBot="1" x14ac:dyDescent="0.35">
      <c r="A160" s="40"/>
      <c r="B160" s="40"/>
      <c r="C160" s="40"/>
      <c r="D160" s="41"/>
      <c r="E160" s="41"/>
      <c r="F160" s="42" t="s">
        <v>81</v>
      </c>
      <c r="G160" s="43">
        <v>2839122.6285645314</v>
      </c>
      <c r="H160" s="43">
        <v>2764327.3336777827</v>
      </c>
      <c r="I160" s="43">
        <v>2383455.8300812026</v>
      </c>
      <c r="J160" s="43">
        <v>2033179.2942846837</v>
      </c>
      <c r="K160" s="43">
        <v>1616174.8723432857</v>
      </c>
      <c r="L160" s="43">
        <v>1260768.0801131069</v>
      </c>
      <c r="M160" s="43">
        <v>1005124.1003602603</v>
      </c>
      <c r="N160" s="43">
        <v>981779.27900149301</v>
      </c>
      <c r="O160" s="43">
        <v>1156337.2601590478</v>
      </c>
      <c r="P160" s="43">
        <v>1568767.7404395284</v>
      </c>
      <c r="Q160" s="43">
        <v>2107895.5621750662</v>
      </c>
      <c r="R160" s="43">
        <v>2512450.6902009156</v>
      </c>
      <c r="S160" s="44">
        <v>22229382.671400905</v>
      </c>
    </row>
    <row r="163" spans="1:1" x14ac:dyDescent="0.3">
      <c r="A163" s="71" t="s">
        <v>113</v>
      </c>
    </row>
  </sheetData>
  <mergeCells count="1">
    <mergeCell ref="A3:F3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49A2A-6E30-4A97-817B-4677FDF46667}">
  <dimension ref="A1:S163"/>
  <sheetViews>
    <sheetView workbookViewId="0">
      <selection activeCell="A7" sqref="A7"/>
    </sheetView>
  </sheetViews>
  <sheetFormatPr defaultRowHeight="14.4" x14ac:dyDescent="0.3"/>
  <cols>
    <col min="6" max="6" width="23.109375" bestFit="1" customWidth="1"/>
    <col min="7" max="12" width="12.88671875" bestFit="1" customWidth="1"/>
    <col min="13" max="14" width="11.33203125" bestFit="1" customWidth="1"/>
    <col min="15" max="18" width="12.88671875" bestFit="1" customWidth="1"/>
    <col min="19" max="19" width="14" bestFit="1" customWidth="1"/>
  </cols>
  <sheetData>
    <row r="1" spans="1:19" s="69" customFormat="1" x14ac:dyDescent="0.3">
      <c r="G1" s="70" t="s">
        <v>100</v>
      </c>
      <c r="H1" s="70" t="s">
        <v>101</v>
      </c>
      <c r="I1" s="70" t="s">
        <v>102</v>
      </c>
      <c r="J1" s="70" t="s">
        <v>103</v>
      </c>
      <c r="K1" s="70" t="s">
        <v>104</v>
      </c>
      <c r="L1" s="70" t="s">
        <v>105</v>
      </c>
      <c r="M1" s="70" t="s">
        <v>106</v>
      </c>
      <c r="N1" s="70" t="s">
        <v>107</v>
      </c>
      <c r="O1" s="70" t="s">
        <v>108</v>
      </c>
      <c r="P1" s="70" t="s">
        <v>109</v>
      </c>
      <c r="Q1" s="70" t="s">
        <v>110</v>
      </c>
      <c r="R1" s="70" t="s">
        <v>111</v>
      </c>
      <c r="S1" s="70" t="s">
        <v>112</v>
      </c>
    </row>
    <row r="3" spans="1:19" x14ac:dyDescent="0.3">
      <c r="A3" s="65" t="s">
        <v>83</v>
      </c>
      <c r="B3" s="65"/>
      <c r="C3" s="65"/>
      <c r="D3" s="65"/>
      <c r="E3" s="65"/>
      <c r="F3" s="6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x14ac:dyDescent="0.3">
      <c r="A4" s="3" t="s">
        <v>0</v>
      </c>
      <c r="B4" s="3"/>
      <c r="C4" s="4" t="s">
        <v>0</v>
      </c>
      <c r="D4" s="5" t="s">
        <v>0</v>
      </c>
      <c r="E4" s="6" t="s">
        <v>1</v>
      </c>
      <c r="F4" s="7" t="s">
        <v>2</v>
      </c>
      <c r="G4" s="8">
        <v>12819.191702172897</v>
      </c>
      <c r="H4" s="8">
        <v>12596.413048217513</v>
      </c>
      <c r="I4" s="8">
        <v>10639.864924573514</v>
      </c>
      <c r="J4" s="8">
        <v>8747.9750864909711</v>
      </c>
      <c r="K4" s="8">
        <v>6892.705951374227</v>
      </c>
      <c r="L4" s="8">
        <v>5276.7983644958595</v>
      </c>
      <c r="M4" s="8">
        <v>4380.9061190806033</v>
      </c>
      <c r="N4" s="8">
        <v>4385.2226301969868</v>
      </c>
      <c r="O4" s="8">
        <v>4895.9669307452841</v>
      </c>
      <c r="P4" s="8">
        <v>6594.4655744353504</v>
      </c>
      <c r="Q4" s="8">
        <v>9103.2760324905466</v>
      </c>
      <c r="R4" s="8">
        <v>11379.188687233345</v>
      </c>
      <c r="S4" s="9">
        <v>97711.975051507092</v>
      </c>
    </row>
    <row r="5" spans="1:19" x14ac:dyDescent="0.3">
      <c r="A5" s="3"/>
      <c r="B5" s="4"/>
      <c r="C5" s="4" t="s">
        <v>0</v>
      </c>
      <c r="D5" s="10">
        <v>1.1000000000000001</v>
      </c>
      <c r="E5" s="6" t="s">
        <v>3</v>
      </c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</row>
    <row r="6" spans="1:19" x14ac:dyDescent="0.3">
      <c r="A6" s="3"/>
      <c r="B6" s="4"/>
      <c r="C6" s="4" t="s">
        <v>0</v>
      </c>
      <c r="D6" s="10">
        <v>1.1000000000000001</v>
      </c>
      <c r="E6" s="6"/>
      <c r="F6" s="14" t="s">
        <v>4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6"/>
    </row>
    <row r="7" spans="1:19" x14ac:dyDescent="0.3">
      <c r="A7" s="3"/>
      <c r="B7" s="4"/>
      <c r="C7" s="4" t="s">
        <v>0</v>
      </c>
      <c r="D7" s="10">
        <v>1.1000000000000001</v>
      </c>
      <c r="E7" s="17"/>
      <c r="F7" s="14" t="s">
        <v>5</v>
      </c>
      <c r="G7" s="18">
        <v>314</v>
      </c>
      <c r="H7" s="18">
        <v>314</v>
      </c>
      <c r="I7" s="18">
        <v>314</v>
      </c>
      <c r="J7" s="18">
        <v>314</v>
      </c>
      <c r="K7" s="18">
        <v>314</v>
      </c>
      <c r="L7" s="18">
        <v>314</v>
      </c>
      <c r="M7" s="18">
        <v>314</v>
      </c>
      <c r="N7" s="18">
        <v>314</v>
      </c>
      <c r="O7" s="18">
        <v>314</v>
      </c>
      <c r="P7" s="18">
        <v>314</v>
      </c>
      <c r="Q7" s="18">
        <v>314</v>
      </c>
      <c r="R7" s="18">
        <v>314</v>
      </c>
      <c r="S7" s="16"/>
    </row>
    <row r="8" spans="1:19" x14ac:dyDescent="0.3">
      <c r="A8" s="3"/>
      <c r="B8" s="4" t="s">
        <v>6</v>
      </c>
      <c r="C8" s="4" t="s">
        <v>0</v>
      </c>
      <c r="D8" s="10">
        <v>1.1000000000000001</v>
      </c>
      <c r="E8" s="17"/>
      <c r="F8" s="14" t="s">
        <v>7</v>
      </c>
      <c r="G8" s="19">
        <v>6.87</v>
      </c>
      <c r="H8" s="19">
        <v>6.87</v>
      </c>
      <c r="I8" s="19">
        <v>6.87</v>
      </c>
      <c r="J8" s="19">
        <v>6.87</v>
      </c>
      <c r="K8" s="19">
        <v>6.87</v>
      </c>
      <c r="L8" s="19">
        <v>6.87</v>
      </c>
      <c r="M8" s="19">
        <v>6.87</v>
      </c>
      <c r="N8" s="19">
        <v>6.87</v>
      </c>
      <c r="O8" s="19">
        <v>6.87</v>
      </c>
      <c r="P8" s="19">
        <v>6.87</v>
      </c>
      <c r="Q8" s="19">
        <v>6.87</v>
      </c>
      <c r="R8" s="19">
        <v>6.87</v>
      </c>
      <c r="S8" s="16"/>
    </row>
    <row r="9" spans="1:19" x14ac:dyDescent="0.3">
      <c r="A9" s="3"/>
      <c r="B9" s="4"/>
      <c r="C9" s="4" t="s">
        <v>0</v>
      </c>
      <c r="D9" s="10">
        <v>1.1000000000000001</v>
      </c>
      <c r="E9" s="17"/>
      <c r="F9" s="14" t="s">
        <v>8</v>
      </c>
      <c r="G9" s="20">
        <v>2157.1799999999998</v>
      </c>
      <c r="H9" s="20">
        <v>2157.1799999999998</v>
      </c>
      <c r="I9" s="20">
        <v>2157.1799999999998</v>
      </c>
      <c r="J9" s="20">
        <v>2157.1799999999998</v>
      </c>
      <c r="K9" s="20">
        <v>2157.1799999999998</v>
      </c>
      <c r="L9" s="20">
        <v>2157.1799999999998</v>
      </c>
      <c r="M9" s="20">
        <v>2157.1799999999998</v>
      </c>
      <c r="N9" s="20">
        <v>2157.1799999999998</v>
      </c>
      <c r="O9" s="20">
        <v>2157.1799999999998</v>
      </c>
      <c r="P9" s="20">
        <v>2157.1799999999998</v>
      </c>
      <c r="Q9" s="20">
        <v>2157.1799999999998</v>
      </c>
      <c r="R9" s="20">
        <v>2157.1799999999998</v>
      </c>
      <c r="S9" s="9">
        <v>25886.16</v>
      </c>
    </row>
    <row r="10" spans="1:19" x14ac:dyDescent="0.3">
      <c r="A10" s="3"/>
      <c r="B10" s="4"/>
      <c r="C10" s="4" t="s">
        <v>0</v>
      </c>
      <c r="D10" s="10">
        <v>1.1000000000000001</v>
      </c>
      <c r="E10" s="17"/>
      <c r="F10" s="1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</row>
    <row r="11" spans="1:19" x14ac:dyDescent="0.3">
      <c r="A11" s="3"/>
      <c r="B11" s="4"/>
      <c r="C11" s="4" t="s">
        <v>0</v>
      </c>
      <c r="D11" s="10">
        <v>1.1000000000000001</v>
      </c>
      <c r="E11" s="17"/>
      <c r="F11" s="14" t="s">
        <v>9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/>
    </row>
    <row r="12" spans="1:19" x14ac:dyDescent="0.3">
      <c r="A12" s="3"/>
      <c r="B12" s="4"/>
      <c r="C12" s="4" t="s">
        <v>0</v>
      </c>
      <c r="D12" s="10">
        <v>1.1000000000000001</v>
      </c>
      <c r="E12" s="17"/>
      <c r="F12" s="14" t="s">
        <v>10</v>
      </c>
      <c r="G12" s="18">
        <v>337488.05000000005</v>
      </c>
      <c r="H12" s="18">
        <v>330434.39999999997</v>
      </c>
      <c r="I12" s="18">
        <v>268485.89</v>
      </c>
      <c r="J12" s="18">
        <v>208584.60000000003</v>
      </c>
      <c r="K12" s="18">
        <v>149842.80000000002</v>
      </c>
      <c r="L12" s="18">
        <v>98679.7</v>
      </c>
      <c r="M12" s="18">
        <v>70313.83</v>
      </c>
      <c r="N12" s="18">
        <v>70450.5</v>
      </c>
      <c r="O12" s="18">
        <v>86621.759999999995</v>
      </c>
      <c r="P12" s="18">
        <v>140399.87</v>
      </c>
      <c r="Q12" s="18">
        <v>219834.19</v>
      </c>
      <c r="R12" s="18">
        <v>291894.46602780005</v>
      </c>
      <c r="S12" s="16"/>
    </row>
    <row r="13" spans="1:19" x14ac:dyDescent="0.3">
      <c r="A13" s="3"/>
      <c r="B13" s="4" t="s">
        <v>11</v>
      </c>
      <c r="C13" s="4" t="s">
        <v>0</v>
      </c>
      <c r="D13" s="10">
        <v>1.1000000000000001</v>
      </c>
      <c r="E13" s="17"/>
      <c r="F13" s="14" t="s">
        <v>7</v>
      </c>
      <c r="G13" s="21">
        <v>3.1539999999999999E-2</v>
      </c>
      <c r="H13" s="21">
        <v>3.1539999999999999E-2</v>
      </c>
      <c r="I13" s="21">
        <v>3.1539999999999999E-2</v>
      </c>
      <c r="J13" s="21">
        <v>3.1539999999999999E-2</v>
      </c>
      <c r="K13" s="21">
        <v>3.1539999999999999E-2</v>
      </c>
      <c r="L13" s="21">
        <v>3.1539999999999999E-2</v>
      </c>
      <c r="M13" s="21">
        <v>3.1539999999999999E-2</v>
      </c>
      <c r="N13" s="21">
        <v>3.1539999999999999E-2</v>
      </c>
      <c r="O13" s="21">
        <v>3.1539999999999999E-2</v>
      </c>
      <c r="P13" s="21">
        <v>3.1539999999999999E-2</v>
      </c>
      <c r="Q13" s="21">
        <v>3.1539999999999999E-2</v>
      </c>
      <c r="R13" s="21">
        <v>3.1539999999999999E-2</v>
      </c>
      <c r="S13" s="16"/>
    </row>
    <row r="14" spans="1:19" x14ac:dyDescent="0.3">
      <c r="A14" s="3"/>
      <c r="B14" s="4"/>
      <c r="C14" s="4" t="s">
        <v>0</v>
      </c>
      <c r="D14" s="10">
        <v>1.1000000000000001</v>
      </c>
      <c r="E14" s="17"/>
      <c r="F14" s="11" t="s">
        <v>8</v>
      </c>
      <c r="G14" s="20">
        <v>10644.373097000002</v>
      </c>
      <c r="H14" s="20">
        <v>10421.900975999999</v>
      </c>
      <c r="I14" s="20">
        <v>8468.0449705999999</v>
      </c>
      <c r="J14" s="20">
        <v>6578.7582840000005</v>
      </c>
      <c r="K14" s="20">
        <v>4726.0419120000006</v>
      </c>
      <c r="L14" s="20">
        <v>3112.3577379999997</v>
      </c>
      <c r="M14" s="20">
        <v>2217.6981981999998</v>
      </c>
      <c r="N14" s="20">
        <v>2222.0087699999999</v>
      </c>
      <c r="O14" s="20">
        <v>2732.0503103999995</v>
      </c>
      <c r="P14" s="20">
        <v>4428.2118997999996</v>
      </c>
      <c r="Q14" s="20">
        <v>6933.5703525999998</v>
      </c>
      <c r="R14" s="20">
        <v>9206.3514585168141</v>
      </c>
      <c r="S14" s="9">
        <v>71691.367967116821</v>
      </c>
    </row>
    <row r="15" spans="1:19" x14ac:dyDescent="0.3">
      <c r="A15" s="3"/>
      <c r="B15" s="4"/>
      <c r="C15" s="4" t="s">
        <v>0</v>
      </c>
      <c r="D15" s="10">
        <v>1.1000000000000001</v>
      </c>
      <c r="E15" s="17"/>
      <c r="F15" s="11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6"/>
    </row>
    <row r="16" spans="1:19" x14ac:dyDescent="0.3">
      <c r="A16" s="3"/>
      <c r="B16" s="4"/>
      <c r="C16" s="4" t="s">
        <v>0</v>
      </c>
      <c r="D16" s="10">
        <v>1.1000000000000001</v>
      </c>
      <c r="E16" s="17"/>
      <c r="F16" s="11" t="s">
        <v>12</v>
      </c>
      <c r="G16" s="20">
        <v>-192.02329645500001</v>
      </c>
      <c r="H16" s="20">
        <v>-188.68621463999997</v>
      </c>
      <c r="I16" s="20">
        <v>-159.37837455900001</v>
      </c>
      <c r="J16" s="20">
        <v>-131.03907426000001</v>
      </c>
      <c r="K16" s="20">
        <v>-103.24832868000001</v>
      </c>
      <c r="L16" s="20">
        <v>-79.043066069999981</v>
      </c>
      <c r="M16" s="20">
        <v>-65.623172972999996</v>
      </c>
      <c r="N16" s="20">
        <v>-65.687831549999999</v>
      </c>
      <c r="O16" s="20">
        <v>-73.338454655999982</v>
      </c>
      <c r="P16" s="20">
        <v>-98.780878496999975</v>
      </c>
      <c r="Q16" s="20">
        <v>-136.36125528899998</v>
      </c>
      <c r="R16" s="20">
        <v>-170.45297187775222</v>
      </c>
      <c r="S16" s="9">
        <v>-1463.6629195067521</v>
      </c>
    </row>
    <row r="17" spans="1:19" x14ac:dyDescent="0.3">
      <c r="A17" s="3"/>
      <c r="B17" s="4"/>
      <c r="C17" s="4" t="s">
        <v>0</v>
      </c>
      <c r="D17" s="10">
        <v>1.1000000000000001</v>
      </c>
      <c r="E17" s="17"/>
      <c r="F17" s="11" t="s">
        <v>13</v>
      </c>
      <c r="G17" s="22">
        <v>209.66190162789479</v>
      </c>
      <c r="H17" s="22">
        <v>206.01828685751335</v>
      </c>
      <c r="I17" s="22">
        <v>174.0183285325156</v>
      </c>
      <c r="J17" s="22">
        <v>143.07587675096983</v>
      </c>
      <c r="K17" s="22">
        <v>112.73236805422547</v>
      </c>
      <c r="L17" s="22">
        <v>86.303692565861084</v>
      </c>
      <c r="M17" s="22">
        <v>71.651093853603058</v>
      </c>
      <c r="N17" s="22">
        <v>71.721691746987062</v>
      </c>
      <c r="O17" s="22">
        <v>80.075075001284901</v>
      </c>
      <c r="P17" s="22">
        <v>107.85455313235127</v>
      </c>
      <c r="Q17" s="22">
        <v>148.88693517954721</v>
      </c>
      <c r="R17" s="22">
        <v>186.11020059428341</v>
      </c>
      <c r="S17" s="9">
        <v>1598.1100038970369</v>
      </c>
    </row>
    <row r="18" spans="1:19" x14ac:dyDescent="0.3">
      <c r="A18" s="4"/>
      <c r="B18" s="4"/>
      <c r="C18" s="4"/>
      <c r="D18" s="23"/>
      <c r="E18" s="17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16"/>
    </row>
    <row r="19" spans="1:19" x14ac:dyDescent="0.3">
      <c r="A19" s="3" t="s">
        <v>14</v>
      </c>
      <c r="B19" s="3"/>
      <c r="C19" s="4" t="s">
        <v>14</v>
      </c>
      <c r="D19" s="5" t="s">
        <v>14</v>
      </c>
      <c r="E19" s="6"/>
      <c r="F19" s="7" t="s">
        <v>2</v>
      </c>
      <c r="G19" s="8">
        <v>1520185.3320402538</v>
      </c>
      <c r="H19" s="8">
        <v>1439271.500892085</v>
      </c>
      <c r="I19" s="8">
        <v>1218265.491306447</v>
      </c>
      <c r="J19" s="8">
        <v>1005125.0026993441</v>
      </c>
      <c r="K19" s="8">
        <v>760028.57232425513</v>
      </c>
      <c r="L19" s="8">
        <v>556907.24202391284</v>
      </c>
      <c r="M19" s="8">
        <v>417313.41623564163</v>
      </c>
      <c r="N19" s="8">
        <v>399353.43527854711</v>
      </c>
      <c r="O19" s="8">
        <v>484176.44856728188</v>
      </c>
      <c r="P19" s="8">
        <v>722267.14305095293</v>
      </c>
      <c r="Q19" s="8">
        <v>1043412.4034663752</v>
      </c>
      <c r="R19" s="8">
        <v>1290052.4033839814</v>
      </c>
      <c r="S19" s="9">
        <v>10856358.391269078</v>
      </c>
    </row>
    <row r="20" spans="1:19" x14ac:dyDescent="0.3">
      <c r="A20" s="3"/>
      <c r="B20" s="4"/>
      <c r="C20" s="4" t="s">
        <v>14</v>
      </c>
      <c r="D20" s="10">
        <v>1.1200000000000001</v>
      </c>
      <c r="E20" s="17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3"/>
    </row>
    <row r="21" spans="1:19" x14ac:dyDescent="0.3">
      <c r="A21" s="3"/>
      <c r="B21" s="4"/>
      <c r="C21" s="4" t="s">
        <v>14</v>
      </c>
      <c r="D21" s="10">
        <v>1.1200000000000001</v>
      </c>
      <c r="E21" s="17"/>
      <c r="F21" s="14" t="s">
        <v>4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</row>
    <row r="22" spans="1:19" x14ac:dyDescent="0.3">
      <c r="A22" s="3"/>
      <c r="B22" s="4"/>
      <c r="C22" s="4" t="s">
        <v>14</v>
      </c>
      <c r="D22" s="10">
        <v>1.1200000000000001</v>
      </c>
      <c r="E22" s="17"/>
      <c r="F22" s="14" t="s">
        <v>5</v>
      </c>
      <c r="G22" s="18">
        <v>10106</v>
      </c>
      <c r="H22" s="18">
        <v>10106</v>
      </c>
      <c r="I22" s="18">
        <v>10106</v>
      </c>
      <c r="J22" s="18">
        <v>10106</v>
      </c>
      <c r="K22" s="18">
        <v>10106</v>
      </c>
      <c r="L22" s="18">
        <v>10106</v>
      </c>
      <c r="M22" s="18">
        <v>10106</v>
      </c>
      <c r="N22" s="18">
        <v>10106</v>
      </c>
      <c r="O22" s="18">
        <v>10106</v>
      </c>
      <c r="P22" s="18">
        <v>10106</v>
      </c>
      <c r="Q22" s="18">
        <v>10106</v>
      </c>
      <c r="R22" s="18">
        <v>10106</v>
      </c>
      <c r="S22" s="16"/>
    </row>
    <row r="23" spans="1:19" x14ac:dyDescent="0.3">
      <c r="A23" s="3"/>
      <c r="B23" s="4" t="s">
        <v>6</v>
      </c>
      <c r="C23" s="4" t="s">
        <v>14</v>
      </c>
      <c r="D23" s="10">
        <v>1.1200000000000001</v>
      </c>
      <c r="E23" s="17"/>
      <c r="F23" s="14" t="s">
        <v>7</v>
      </c>
      <c r="G23" s="19">
        <v>6.87</v>
      </c>
      <c r="H23" s="19">
        <v>6.87</v>
      </c>
      <c r="I23" s="19">
        <v>6.87</v>
      </c>
      <c r="J23" s="19">
        <v>6.87</v>
      </c>
      <c r="K23" s="19">
        <v>6.87</v>
      </c>
      <c r="L23" s="19">
        <v>6.87</v>
      </c>
      <c r="M23" s="19">
        <v>6.87</v>
      </c>
      <c r="N23" s="19">
        <v>6.87</v>
      </c>
      <c r="O23" s="19">
        <v>6.87</v>
      </c>
      <c r="P23" s="19">
        <v>6.87</v>
      </c>
      <c r="Q23" s="19">
        <v>6.87</v>
      </c>
      <c r="R23" s="19">
        <v>6.87</v>
      </c>
      <c r="S23" s="16"/>
    </row>
    <row r="24" spans="1:19" x14ac:dyDescent="0.3">
      <c r="A24" s="3"/>
      <c r="B24" s="4"/>
      <c r="C24" s="4" t="s">
        <v>14</v>
      </c>
      <c r="D24" s="10">
        <v>1.1200000000000001</v>
      </c>
      <c r="E24" s="17"/>
      <c r="F24" s="14" t="s">
        <v>8</v>
      </c>
      <c r="G24" s="20">
        <v>69428.22</v>
      </c>
      <c r="H24" s="20">
        <v>69428.22</v>
      </c>
      <c r="I24" s="20">
        <v>69428.22</v>
      </c>
      <c r="J24" s="20">
        <v>69428.22</v>
      </c>
      <c r="K24" s="20">
        <v>69428.22</v>
      </c>
      <c r="L24" s="20">
        <v>69428.22</v>
      </c>
      <c r="M24" s="20">
        <v>69428.22</v>
      </c>
      <c r="N24" s="20">
        <v>69428.22</v>
      </c>
      <c r="O24" s="20">
        <v>69428.22</v>
      </c>
      <c r="P24" s="20">
        <v>69428.22</v>
      </c>
      <c r="Q24" s="20">
        <v>69428.22</v>
      </c>
      <c r="R24" s="20">
        <v>69428.22</v>
      </c>
      <c r="S24" s="9">
        <v>833138.63999999978</v>
      </c>
    </row>
    <row r="25" spans="1:19" x14ac:dyDescent="0.3">
      <c r="A25" s="3"/>
      <c r="B25" s="4"/>
      <c r="C25" s="4" t="s">
        <v>14</v>
      </c>
      <c r="D25" s="10">
        <v>1.1200000000000001</v>
      </c>
      <c r="E25" s="17"/>
      <c r="F25" s="14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</row>
    <row r="26" spans="1:19" x14ac:dyDescent="0.3">
      <c r="A26" s="3"/>
      <c r="B26" s="4"/>
      <c r="C26" s="4" t="s">
        <v>14</v>
      </c>
      <c r="D26" s="10">
        <v>1.1200000000000001</v>
      </c>
      <c r="E26" s="17"/>
      <c r="F26" s="14" t="s">
        <v>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6"/>
    </row>
    <row r="27" spans="1:19" x14ac:dyDescent="0.3">
      <c r="A27" s="3"/>
      <c r="B27" s="4"/>
      <c r="C27" s="4" t="s">
        <v>14</v>
      </c>
      <c r="D27" s="10">
        <v>1.1200000000000001</v>
      </c>
      <c r="E27" s="17"/>
      <c r="F27" s="14" t="s">
        <v>10</v>
      </c>
      <c r="G27" s="18">
        <v>46369081.93</v>
      </c>
      <c r="H27" s="18">
        <v>43783861.829999998</v>
      </c>
      <c r="I27" s="18">
        <v>36722656.469999999</v>
      </c>
      <c r="J27" s="18">
        <v>29912756.760000002</v>
      </c>
      <c r="K27" s="18">
        <v>22081855.550000001</v>
      </c>
      <c r="L27" s="18">
        <v>15592070.819999998</v>
      </c>
      <c r="M27" s="18">
        <v>11132008.07</v>
      </c>
      <c r="N27" s="18">
        <v>10558181.530000001</v>
      </c>
      <c r="O27" s="18">
        <v>13268301.119999999</v>
      </c>
      <c r="P27" s="18">
        <v>20875367.059999999</v>
      </c>
      <c r="Q27" s="18">
        <v>31136050.190000001</v>
      </c>
      <c r="R27" s="18">
        <v>39016268.889364168</v>
      </c>
      <c r="S27" s="16"/>
    </row>
    <row r="28" spans="1:19" x14ac:dyDescent="0.3">
      <c r="A28" s="3"/>
      <c r="B28" s="4" t="s">
        <v>11</v>
      </c>
      <c r="C28" s="4" t="s">
        <v>14</v>
      </c>
      <c r="D28" s="10">
        <v>1.1200000000000001</v>
      </c>
      <c r="E28" s="17"/>
      <c r="F28" s="14" t="s">
        <v>7</v>
      </c>
      <c r="G28" s="21">
        <v>3.1539999999999999E-2</v>
      </c>
      <c r="H28" s="21">
        <v>3.1539999999999999E-2</v>
      </c>
      <c r="I28" s="21">
        <v>3.1539999999999999E-2</v>
      </c>
      <c r="J28" s="21">
        <v>3.1539999999999999E-2</v>
      </c>
      <c r="K28" s="21">
        <v>3.1539999999999999E-2</v>
      </c>
      <c r="L28" s="21">
        <v>3.1539999999999999E-2</v>
      </c>
      <c r="M28" s="21">
        <v>3.1539999999999999E-2</v>
      </c>
      <c r="N28" s="21">
        <v>3.1539999999999999E-2</v>
      </c>
      <c r="O28" s="21">
        <v>3.1539999999999999E-2</v>
      </c>
      <c r="P28" s="21">
        <v>3.1539999999999999E-2</v>
      </c>
      <c r="Q28" s="21">
        <v>3.1539999999999999E-2</v>
      </c>
      <c r="R28" s="21">
        <v>3.1539999999999999E-2</v>
      </c>
      <c r="S28" s="16"/>
    </row>
    <row r="29" spans="1:19" x14ac:dyDescent="0.3">
      <c r="A29" s="3"/>
      <c r="B29" s="4"/>
      <c r="C29" s="4" t="s">
        <v>14</v>
      </c>
      <c r="D29" s="10">
        <v>1.1200000000000001</v>
      </c>
      <c r="E29" s="17"/>
      <c r="F29" s="11" t="s">
        <v>8</v>
      </c>
      <c r="G29" s="20">
        <v>1462480.8440721999</v>
      </c>
      <c r="H29" s="20">
        <v>1380943.0021181998</v>
      </c>
      <c r="I29" s="20">
        <v>1158232.5850638</v>
      </c>
      <c r="J29" s="20">
        <v>943448.34821039997</v>
      </c>
      <c r="K29" s="20">
        <v>696461.72404699994</v>
      </c>
      <c r="L29" s="20">
        <v>491773.91366279993</v>
      </c>
      <c r="M29" s="20">
        <v>351103.53452779999</v>
      </c>
      <c r="N29" s="20">
        <v>333005.04545620002</v>
      </c>
      <c r="O29" s="20">
        <v>418482.21732479997</v>
      </c>
      <c r="P29" s="20">
        <v>658409.0770723999</v>
      </c>
      <c r="Q29" s="20">
        <v>982031.02299259999</v>
      </c>
      <c r="R29" s="20">
        <v>1230573.1207705459</v>
      </c>
      <c r="S29" s="9">
        <v>10106944.435318744</v>
      </c>
    </row>
    <row r="30" spans="1:19" x14ac:dyDescent="0.3">
      <c r="A30" s="3"/>
      <c r="B30" s="4"/>
      <c r="C30" s="4" t="s">
        <v>14</v>
      </c>
      <c r="D30" s="10">
        <v>1.1200000000000001</v>
      </c>
      <c r="E30" s="17"/>
      <c r="F30" s="11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6"/>
    </row>
    <row r="31" spans="1:19" x14ac:dyDescent="0.3">
      <c r="A31" s="3"/>
      <c r="B31" s="4"/>
      <c r="C31" s="4" t="s">
        <v>14</v>
      </c>
      <c r="D31" s="10">
        <v>1.1200000000000001</v>
      </c>
      <c r="E31" s="17"/>
      <c r="F31" s="11" t="s">
        <v>12</v>
      </c>
      <c r="G31" s="20">
        <v>-22978.635961082997</v>
      </c>
      <c r="H31" s="20">
        <v>-21755.568331772996</v>
      </c>
      <c r="I31" s="20">
        <v>-18414.912075957</v>
      </c>
      <c r="J31" s="20">
        <v>-15193.148523155998</v>
      </c>
      <c r="K31" s="20">
        <v>-11488.349160704998</v>
      </c>
      <c r="L31" s="20">
        <v>-8418.0320049419988</v>
      </c>
      <c r="M31" s="20">
        <v>-6307.9763179170004</v>
      </c>
      <c r="N31" s="20">
        <v>-6036.4989818429995</v>
      </c>
      <c r="O31" s="20">
        <v>-7318.656559871999</v>
      </c>
      <c r="P31" s="20">
        <v>-10917.559456085997</v>
      </c>
      <c r="Q31" s="20">
        <v>-15771.888644888999</v>
      </c>
      <c r="R31" s="20">
        <v>-19500.020111558188</v>
      </c>
      <c r="S31" s="9">
        <v>-164101.24612978118</v>
      </c>
    </row>
    <row r="32" spans="1:19" x14ac:dyDescent="0.3">
      <c r="A32" s="3"/>
      <c r="B32" s="4"/>
      <c r="C32" s="4" t="s">
        <v>14</v>
      </c>
      <c r="D32" s="10">
        <v>1.1200000000000001</v>
      </c>
      <c r="E32" s="17"/>
      <c r="F32" s="11" t="s">
        <v>13</v>
      </c>
      <c r="G32" s="22">
        <v>11254.903929136854</v>
      </c>
      <c r="H32" s="22">
        <v>10655.847105658091</v>
      </c>
      <c r="I32" s="22">
        <v>9019.598318604023</v>
      </c>
      <c r="J32" s="22">
        <v>7441.5830121001236</v>
      </c>
      <c r="K32" s="22">
        <v>5626.9774379601931</v>
      </c>
      <c r="L32" s="22">
        <v>4123.1403660548758</v>
      </c>
      <c r="M32" s="22">
        <v>3089.6380257586097</v>
      </c>
      <c r="N32" s="22">
        <v>2956.6688041901216</v>
      </c>
      <c r="O32" s="22">
        <v>3584.6678023539384</v>
      </c>
      <c r="P32" s="22">
        <v>5347.4054346390485</v>
      </c>
      <c r="Q32" s="22">
        <v>7725.0491186642175</v>
      </c>
      <c r="R32" s="22">
        <v>9551.0827249939211</v>
      </c>
      <c r="S32" s="9">
        <v>80376.562080114018</v>
      </c>
    </row>
    <row r="33" spans="1:19" x14ac:dyDescent="0.3">
      <c r="A33" s="4"/>
      <c r="B33" s="4"/>
      <c r="C33" s="4"/>
      <c r="D33" s="23"/>
      <c r="E33" s="17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16"/>
    </row>
    <row r="34" spans="1:19" x14ac:dyDescent="0.3">
      <c r="A34" s="3" t="s">
        <v>15</v>
      </c>
      <c r="B34" s="3"/>
      <c r="C34" s="4" t="s">
        <v>15</v>
      </c>
      <c r="D34" s="5" t="s">
        <v>15</v>
      </c>
      <c r="E34" s="6" t="s">
        <v>16</v>
      </c>
      <c r="F34" s="7" t="s">
        <v>2</v>
      </c>
      <c r="G34" s="8">
        <v>32748.94859475371</v>
      </c>
      <c r="H34" s="8">
        <v>31773.666324711707</v>
      </c>
      <c r="I34" s="8">
        <v>28719.994092461118</v>
      </c>
      <c r="J34" s="8">
        <v>25525.203842083567</v>
      </c>
      <c r="K34" s="8">
        <v>21266.076425144362</v>
      </c>
      <c r="L34" s="8">
        <v>17727.58766643357</v>
      </c>
      <c r="M34" s="8">
        <v>14824.241161212369</v>
      </c>
      <c r="N34" s="8">
        <v>15217.423305529979</v>
      </c>
      <c r="O34" s="8">
        <v>16250.477338043382</v>
      </c>
      <c r="P34" s="8">
        <v>19547.112455120863</v>
      </c>
      <c r="Q34" s="8">
        <v>24869.328149633249</v>
      </c>
      <c r="R34" s="8">
        <v>29775.843073478412</v>
      </c>
      <c r="S34" s="9">
        <v>278245.90242860629</v>
      </c>
    </row>
    <row r="35" spans="1:19" x14ac:dyDescent="0.3">
      <c r="A35" s="3"/>
      <c r="B35" s="4"/>
      <c r="C35" s="4" t="s">
        <v>15</v>
      </c>
      <c r="D35" s="10">
        <v>2.1</v>
      </c>
      <c r="E35" s="17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</row>
    <row r="36" spans="1:19" x14ac:dyDescent="0.3">
      <c r="A36" s="3"/>
      <c r="B36" s="4"/>
      <c r="C36" s="4" t="s">
        <v>15</v>
      </c>
      <c r="D36" s="10">
        <v>2.1</v>
      </c>
      <c r="E36" s="17"/>
      <c r="F36" s="14" t="s">
        <v>4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6"/>
    </row>
    <row r="37" spans="1:19" x14ac:dyDescent="0.3">
      <c r="A37" s="3"/>
      <c r="B37" s="4"/>
      <c r="C37" s="4" t="s">
        <v>15</v>
      </c>
      <c r="D37" s="10" t="s">
        <v>17</v>
      </c>
      <c r="E37" s="26">
        <v>0.79</v>
      </c>
      <c r="F37" s="14" t="s">
        <v>18</v>
      </c>
      <c r="G37" s="18">
        <v>339.7</v>
      </c>
      <c r="H37" s="18">
        <v>339.7</v>
      </c>
      <c r="I37" s="18">
        <v>339.7</v>
      </c>
      <c r="J37" s="18">
        <v>339.7</v>
      </c>
      <c r="K37" s="18">
        <v>339.7</v>
      </c>
      <c r="L37" s="18">
        <v>339.7</v>
      </c>
      <c r="M37" s="18">
        <v>339.7</v>
      </c>
      <c r="N37" s="18">
        <v>339.7</v>
      </c>
      <c r="O37" s="18">
        <v>339.7</v>
      </c>
      <c r="P37" s="18">
        <v>339.7</v>
      </c>
      <c r="Q37" s="18">
        <v>339.7</v>
      </c>
      <c r="R37" s="18">
        <v>339.7</v>
      </c>
      <c r="S37" s="16"/>
    </row>
    <row r="38" spans="1:19" x14ac:dyDescent="0.3">
      <c r="A38" s="3"/>
      <c r="B38" s="4"/>
      <c r="C38" s="4" t="s">
        <v>15</v>
      </c>
      <c r="D38" s="10" t="s">
        <v>19</v>
      </c>
      <c r="E38" s="26">
        <v>0.01</v>
      </c>
      <c r="F38" s="14" t="s">
        <v>20</v>
      </c>
      <c r="G38" s="18">
        <v>4.3</v>
      </c>
      <c r="H38" s="18">
        <v>4.3</v>
      </c>
      <c r="I38" s="18">
        <v>4.3</v>
      </c>
      <c r="J38" s="18">
        <v>4.3</v>
      </c>
      <c r="K38" s="18">
        <v>4.3</v>
      </c>
      <c r="L38" s="18">
        <v>4.3</v>
      </c>
      <c r="M38" s="18">
        <v>4.3</v>
      </c>
      <c r="N38" s="18">
        <v>4.3</v>
      </c>
      <c r="O38" s="18">
        <v>4.3</v>
      </c>
      <c r="P38" s="18">
        <v>4.3</v>
      </c>
      <c r="Q38" s="18">
        <v>4.3</v>
      </c>
      <c r="R38" s="18">
        <v>4.3</v>
      </c>
      <c r="S38" s="16"/>
    </row>
    <row r="39" spans="1:19" x14ac:dyDescent="0.3">
      <c r="A39" s="3"/>
      <c r="B39" s="4"/>
      <c r="C39" s="4" t="s">
        <v>15</v>
      </c>
      <c r="D39" s="10" t="s">
        <v>21</v>
      </c>
      <c r="E39" s="26">
        <v>0.2</v>
      </c>
      <c r="F39" s="14" t="s">
        <v>22</v>
      </c>
      <c r="G39" s="18">
        <v>86</v>
      </c>
      <c r="H39" s="18">
        <v>86</v>
      </c>
      <c r="I39" s="18">
        <v>86</v>
      </c>
      <c r="J39" s="18">
        <v>86</v>
      </c>
      <c r="K39" s="18">
        <v>86</v>
      </c>
      <c r="L39" s="18">
        <v>86</v>
      </c>
      <c r="M39" s="18">
        <v>86</v>
      </c>
      <c r="N39" s="18">
        <v>86</v>
      </c>
      <c r="O39" s="18">
        <v>86</v>
      </c>
      <c r="P39" s="18">
        <v>86</v>
      </c>
      <c r="Q39" s="18">
        <v>86</v>
      </c>
      <c r="R39" s="18">
        <v>86</v>
      </c>
      <c r="S39" s="16"/>
    </row>
    <row r="40" spans="1:19" x14ac:dyDescent="0.3">
      <c r="A40" s="3"/>
      <c r="B40" s="4" t="s">
        <v>23</v>
      </c>
      <c r="C40" s="4" t="s">
        <v>15</v>
      </c>
      <c r="D40" s="10">
        <v>2.1</v>
      </c>
      <c r="E40" s="17"/>
      <c r="F40" s="14" t="s">
        <v>24</v>
      </c>
      <c r="G40" s="19">
        <v>10.27</v>
      </c>
      <c r="H40" s="19">
        <v>10.27</v>
      </c>
      <c r="I40" s="19">
        <v>10.27</v>
      </c>
      <c r="J40" s="19">
        <v>10.27</v>
      </c>
      <c r="K40" s="19">
        <v>10.27</v>
      </c>
      <c r="L40" s="19">
        <v>10.27</v>
      </c>
      <c r="M40" s="19">
        <v>10.27</v>
      </c>
      <c r="N40" s="19">
        <v>10.27</v>
      </c>
      <c r="O40" s="19">
        <v>10.27</v>
      </c>
      <c r="P40" s="19">
        <v>10.27</v>
      </c>
      <c r="Q40" s="19">
        <v>10.27</v>
      </c>
      <c r="R40" s="19">
        <v>10.27</v>
      </c>
      <c r="S40" s="16"/>
    </row>
    <row r="41" spans="1:19" x14ac:dyDescent="0.3">
      <c r="A41" s="3"/>
      <c r="B41" s="4" t="s">
        <v>25</v>
      </c>
      <c r="C41" s="4" t="s">
        <v>15</v>
      </c>
      <c r="D41" s="10">
        <v>2.1</v>
      </c>
      <c r="E41" s="17"/>
      <c r="F41" s="14" t="s">
        <v>26</v>
      </c>
      <c r="G41" s="19">
        <v>6.27</v>
      </c>
      <c r="H41" s="19">
        <v>6.27</v>
      </c>
      <c r="I41" s="19">
        <v>6.27</v>
      </c>
      <c r="J41" s="19">
        <v>6.27</v>
      </c>
      <c r="K41" s="19">
        <v>6.27</v>
      </c>
      <c r="L41" s="19">
        <v>6.27</v>
      </c>
      <c r="M41" s="19">
        <v>6.27</v>
      </c>
      <c r="N41" s="19">
        <v>6.27</v>
      </c>
      <c r="O41" s="19">
        <v>6.27</v>
      </c>
      <c r="P41" s="19">
        <v>6.27</v>
      </c>
      <c r="Q41" s="19">
        <v>6.27</v>
      </c>
      <c r="R41" s="19">
        <v>6.27</v>
      </c>
      <c r="S41" s="16"/>
    </row>
    <row r="42" spans="1:19" x14ac:dyDescent="0.3">
      <c r="A42" s="3"/>
      <c r="B42" s="4" t="s">
        <v>27</v>
      </c>
      <c r="C42" s="4" t="s">
        <v>15</v>
      </c>
      <c r="D42" s="10">
        <v>2.1</v>
      </c>
      <c r="E42" s="17"/>
      <c r="F42" s="14" t="s">
        <v>28</v>
      </c>
      <c r="G42" s="19">
        <v>16.27</v>
      </c>
      <c r="H42" s="19">
        <v>16.27</v>
      </c>
      <c r="I42" s="19">
        <v>16.27</v>
      </c>
      <c r="J42" s="19">
        <v>16.27</v>
      </c>
      <c r="K42" s="19">
        <v>16.27</v>
      </c>
      <c r="L42" s="19">
        <v>16.27</v>
      </c>
      <c r="M42" s="19">
        <v>16.27</v>
      </c>
      <c r="N42" s="19">
        <v>16.27</v>
      </c>
      <c r="O42" s="19">
        <v>16.27</v>
      </c>
      <c r="P42" s="19">
        <v>16.27</v>
      </c>
      <c r="Q42" s="19">
        <v>16.27</v>
      </c>
      <c r="R42" s="19">
        <v>16.27</v>
      </c>
      <c r="S42" s="16"/>
    </row>
    <row r="43" spans="1:19" x14ac:dyDescent="0.3">
      <c r="A43" s="3"/>
      <c r="B43" s="4"/>
      <c r="C43" s="4" t="s">
        <v>15</v>
      </c>
      <c r="D43" s="10">
        <v>2.1</v>
      </c>
      <c r="E43" s="17"/>
      <c r="F43" s="14" t="s">
        <v>8</v>
      </c>
      <c r="G43" s="20">
        <v>4914.8999999999996</v>
      </c>
      <c r="H43" s="20">
        <v>4914.8999999999996</v>
      </c>
      <c r="I43" s="20">
        <v>4914.8999999999996</v>
      </c>
      <c r="J43" s="20">
        <v>4914.8999999999996</v>
      </c>
      <c r="K43" s="20">
        <v>4914.8999999999996</v>
      </c>
      <c r="L43" s="20">
        <v>4914.8999999999996</v>
      </c>
      <c r="M43" s="20">
        <v>4914.8999999999996</v>
      </c>
      <c r="N43" s="20">
        <v>4914.8999999999996</v>
      </c>
      <c r="O43" s="20">
        <v>4914.8999999999996</v>
      </c>
      <c r="P43" s="20">
        <v>4914.8999999999996</v>
      </c>
      <c r="Q43" s="20">
        <v>4914.8999999999996</v>
      </c>
      <c r="R43" s="20">
        <v>4914.8999999999996</v>
      </c>
      <c r="S43" s="9">
        <v>58978.80000000001</v>
      </c>
    </row>
    <row r="44" spans="1:19" x14ac:dyDescent="0.3">
      <c r="A44" s="3"/>
      <c r="B44" s="4"/>
      <c r="C44" s="4" t="s">
        <v>15</v>
      </c>
      <c r="D44" s="10">
        <v>2.1</v>
      </c>
      <c r="E44" s="17"/>
      <c r="F44" s="14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3"/>
    </row>
    <row r="45" spans="1:19" x14ac:dyDescent="0.3">
      <c r="A45" s="3"/>
      <c r="B45" s="4"/>
      <c r="C45" s="4" t="s">
        <v>15</v>
      </c>
      <c r="D45" s="10">
        <v>2.1</v>
      </c>
      <c r="E45" s="17"/>
      <c r="F45" s="14" t="s">
        <v>29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3"/>
    </row>
    <row r="46" spans="1:19" x14ac:dyDescent="0.3">
      <c r="A46" s="3"/>
      <c r="B46" s="4"/>
      <c r="C46" s="4" t="s">
        <v>15</v>
      </c>
      <c r="D46" s="10">
        <v>2.1</v>
      </c>
      <c r="E46" s="17"/>
      <c r="F46" s="14" t="s">
        <v>30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13"/>
    </row>
    <row r="47" spans="1:19" x14ac:dyDescent="0.3">
      <c r="A47" s="3"/>
      <c r="B47" s="4" t="s">
        <v>31</v>
      </c>
      <c r="C47" s="4" t="s">
        <v>15</v>
      </c>
      <c r="D47" s="10">
        <v>2.1</v>
      </c>
      <c r="E47" s="17"/>
      <c r="F47" s="11" t="s">
        <v>32</v>
      </c>
      <c r="G47" s="19">
        <v>20</v>
      </c>
      <c r="H47" s="19">
        <v>20</v>
      </c>
      <c r="I47" s="19">
        <v>20</v>
      </c>
      <c r="J47" s="19">
        <v>20</v>
      </c>
      <c r="K47" s="19">
        <v>20</v>
      </c>
      <c r="L47" s="19">
        <v>20</v>
      </c>
      <c r="M47" s="19">
        <v>20</v>
      </c>
      <c r="N47" s="19">
        <v>20</v>
      </c>
      <c r="O47" s="19">
        <v>20</v>
      </c>
      <c r="P47" s="19">
        <v>20</v>
      </c>
      <c r="Q47" s="19">
        <v>20</v>
      </c>
      <c r="R47" s="19">
        <v>20</v>
      </c>
      <c r="S47" s="13"/>
    </row>
    <row r="48" spans="1:19" x14ac:dyDescent="0.3">
      <c r="A48" s="3"/>
      <c r="B48" s="4"/>
      <c r="C48" s="4" t="s">
        <v>15</v>
      </c>
      <c r="D48" s="10">
        <v>2.1</v>
      </c>
      <c r="E48" s="17"/>
      <c r="F48" s="11" t="s">
        <v>33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9">
        <v>0</v>
      </c>
    </row>
    <row r="49" spans="1:19" x14ac:dyDescent="0.3">
      <c r="A49" s="3"/>
      <c r="B49" s="4"/>
      <c r="C49" s="4" t="s">
        <v>15</v>
      </c>
      <c r="D49" s="10">
        <v>2.1</v>
      </c>
      <c r="E49" s="17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3"/>
    </row>
    <row r="50" spans="1:19" x14ac:dyDescent="0.3">
      <c r="A50" s="3" t="s">
        <v>15</v>
      </c>
      <c r="B50" s="4"/>
      <c r="C50" s="4" t="s">
        <v>15</v>
      </c>
      <c r="D50" s="10">
        <v>2.1</v>
      </c>
      <c r="E50" s="17"/>
      <c r="F50" s="14" t="s">
        <v>9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6"/>
    </row>
    <row r="51" spans="1:19" x14ac:dyDescent="0.3">
      <c r="A51" s="3"/>
      <c r="B51" s="4"/>
      <c r="C51" s="4" t="s">
        <v>15</v>
      </c>
      <c r="D51" s="10">
        <v>2.1</v>
      </c>
      <c r="E51" s="17"/>
      <c r="F51" s="14" t="s">
        <v>10</v>
      </c>
      <c r="G51" s="18">
        <v>561251.17000000004</v>
      </c>
      <c r="H51" s="18">
        <v>541556.37</v>
      </c>
      <c r="I51" s="18">
        <v>479890.67</v>
      </c>
      <c r="J51" s="18">
        <v>415375.24</v>
      </c>
      <c r="K51" s="18">
        <v>329366.63999999996</v>
      </c>
      <c r="L51" s="18">
        <v>257910.58</v>
      </c>
      <c r="M51" s="18">
        <v>199280.55000000002</v>
      </c>
      <c r="N51" s="18">
        <v>207220.45</v>
      </c>
      <c r="O51" s="18">
        <v>228081.88999999998</v>
      </c>
      <c r="P51" s="18">
        <v>294653.96999999997</v>
      </c>
      <c r="Q51" s="18">
        <v>402130.52</v>
      </c>
      <c r="R51" s="18">
        <v>501212.43001768587</v>
      </c>
      <c r="S51" s="16"/>
    </row>
    <row r="52" spans="1:19" x14ac:dyDescent="0.3">
      <c r="A52" s="3"/>
      <c r="B52" s="4" t="s">
        <v>34</v>
      </c>
      <c r="C52" s="4" t="s">
        <v>15</v>
      </c>
      <c r="D52" s="10">
        <v>2.1</v>
      </c>
      <c r="E52" s="17"/>
      <c r="F52" s="14" t="s">
        <v>7</v>
      </c>
      <c r="G52" s="21">
        <v>4.9110000000000001E-2</v>
      </c>
      <c r="H52" s="21">
        <v>4.9110000000000001E-2</v>
      </c>
      <c r="I52" s="21">
        <v>4.9110000000000001E-2</v>
      </c>
      <c r="J52" s="21">
        <v>4.9110000000000001E-2</v>
      </c>
      <c r="K52" s="21">
        <v>4.9110000000000001E-2</v>
      </c>
      <c r="L52" s="21">
        <v>4.9110000000000001E-2</v>
      </c>
      <c r="M52" s="21">
        <v>4.9110000000000001E-2</v>
      </c>
      <c r="N52" s="21">
        <v>4.9110000000000001E-2</v>
      </c>
      <c r="O52" s="21">
        <v>4.9110000000000001E-2</v>
      </c>
      <c r="P52" s="21">
        <v>4.9110000000000001E-2</v>
      </c>
      <c r="Q52" s="21">
        <v>4.9110000000000001E-2</v>
      </c>
      <c r="R52" s="21">
        <v>4.9110000000000001E-2</v>
      </c>
      <c r="S52" s="16"/>
    </row>
    <row r="53" spans="1:19" x14ac:dyDescent="0.3">
      <c r="A53" s="3"/>
      <c r="B53" s="4"/>
      <c r="C53" s="4" t="s">
        <v>15</v>
      </c>
      <c r="D53" s="10">
        <v>2.1</v>
      </c>
      <c r="E53" s="17"/>
      <c r="F53" s="11" t="s">
        <v>8</v>
      </c>
      <c r="G53" s="20">
        <v>27563.044958700004</v>
      </c>
      <c r="H53" s="20">
        <v>26595.833330699999</v>
      </c>
      <c r="I53" s="20">
        <v>23567.430803700001</v>
      </c>
      <c r="J53" s="20">
        <v>20399.078036399998</v>
      </c>
      <c r="K53" s="20">
        <v>16175.195690399998</v>
      </c>
      <c r="L53" s="20">
        <v>12665.988583799999</v>
      </c>
      <c r="M53" s="20">
        <v>9786.667810500001</v>
      </c>
      <c r="N53" s="20">
        <v>10176.596299500001</v>
      </c>
      <c r="O53" s="20">
        <v>11201.1016179</v>
      </c>
      <c r="P53" s="20">
        <v>14470.4564667</v>
      </c>
      <c r="Q53" s="20">
        <v>19748.629837200002</v>
      </c>
      <c r="R53" s="20">
        <v>24614.542438168552</v>
      </c>
      <c r="S53" s="9">
        <v>216964.56587366853</v>
      </c>
    </row>
    <row r="54" spans="1:19" x14ac:dyDescent="0.3">
      <c r="A54" s="3"/>
      <c r="B54" s="4"/>
      <c r="C54" s="4" t="s">
        <v>15</v>
      </c>
      <c r="D54" s="10">
        <v>2.1</v>
      </c>
      <c r="E54" s="17"/>
      <c r="F54" s="11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6"/>
    </row>
    <row r="55" spans="1:19" x14ac:dyDescent="0.3">
      <c r="A55" s="3"/>
      <c r="B55" s="4"/>
      <c r="C55" s="4" t="s">
        <v>15</v>
      </c>
      <c r="D55" s="10">
        <v>2.1</v>
      </c>
      <c r="E55" s="17"/>
      <c r="F55" s="11" t="s">
        <v>12</v>
      </c>
      <c r="G55" s="20">
        <v>-487.16917438050007</v>
      </c>
      <c r="H55" s="20">
        <v>-472.66099996050002</v>
      </c>
      <c r="I55" s="20">
        <v>-427.23496205550003</v>
      </c>
      <c r="J55" s="20">
        <v>-379.70967054599993</v>
      </c>
      <c r="K55" s="20">
        <v>-316.35143535599997</v>
      </c>
      <c r="L55" s="20">
        <v>-263.713328757</v>
      </c>
      <c r="M55" s="20">
        <v>-220.52351715750001</v>
      </c>
      <c r="N55" s="20">
        <v>-226.37244449249999</v>
      </c>
      <c r="O55" s="20">
        <v>-241.74002426849998</v>
      </c>
      <c r="P55" s="20">
        <v>-290.7803470005</v>
      </c>
      <c r="Q55" s="20">
        <v>-369.95294755800006</v>
      </c>
      <c r="R55" s="20">
        <v>-442.9416365725283</v>
      </c>
      <c r="S55" s="9">
        <v>-4139.1504881050287</v>
      </c>
    </row>
    <row r="56" spans="1:19" x14ac:dyDescent="0.3">
      <c r="A56" s="3"/>
      <c r="B56" s="4"/>
      <c r="C56" s="4" t="s">
        <v>15</v>
      </c>
      <c r="D56" s="10">
        <v>2.1</v>
      </c>
      <c r="E56" s="17"/>
      <c r="F56" s="11" t="s">
        <v>13</v>
      </c>
      <c r="G56" s="22">
        <v>758.17281043420496</v>
      </c>
      <c r="H56" s="22">
        <v>735.59399397220557</v>
      </c>
      <c r="I56" s="22">
        <v>664.89825081661581</v>
      </c>
      <c r="J56" s="22">
        <v>590.93547622956908</v>
      </c>
      <c r="K56" s="22">
        <v>492.33217010036185</v>
      </c>
      <c r="L56" s="22">
        <v>410.41241139057001</v>
      </c>
      <c r="M56" s="22">
        <v>343.19686786986847</v>
      </c>
      <c r="N56" s="22">
        <v>352.29945052247871</v>
      </c>
      <c r="O56" s="22">
        <v>376.21574441188147</v>
      </c>
      <c r="P56" s="22">
        <v>452.53633542136293</v>
      </c>
      <c r="Q56" s="22">
        <v>575.75125999124396</v>
      </c>
      <c r="R56" s="22">
        <v>689.3422718823856</v>
      </c>
      <c r="S56" s="9">
        <v>6441.6870430427489</v>
      </c>
    </row>
    <row r="57" spans="1:19" x14ac:dyDescent="0.3">
      <c r="A57" s="4"/>
      <c r="B57" s="4"/>
      <c r="C57" s="4"/>
      <c r="D57" s="23"/>
      <c r="E57" s="17"/>
      <c r="F57" s="24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16"/>
    </row>
    <row r="58" spans="1:19" x14ac:dyDescent="0.3">
      <c r="A58" s="3" t="s">
        <v>35</v>
      </c>
      <c r="B58" s="3"/>
      <c r="C58" s="4" t="s">
        <v>35</v>
      </c>
      <c r="D58" s="5" t="s">
        <v>35</v>
      </c>
      <c r="E58" s="6" t="s">
        <v>36</v>
      </c>
      <c r="F58" s="7" t="s">
        <v>2</v>
      </c>
      <c r="G58" s="8">
        <v>289326.90309231338</v>
      </c>
      <c r="H58" s="8">
        <v>284559.92502821551</v>
      </c>
      <c r="I58" s="8">
        <v>256346.32536986654</v>
      </c>
      <c r="J58" s="8">
        <v>203558.78912948465</v>
      </c>
      <c r="K58" s="8">
        <v>164979.91456310332</v>
      </c>
      <c r="L58" s="8">
        <v>128452.53194782576</v>
      </c>
      <c r="M58" s="8">
        <v>107051.48926571723</v>
      </c>
      <c r="N58" s="8">
        <v>105774.44700659138</v>
      </c>
      <c r="O58" s="8">
        <v>121917.15186693937</v>
      </c>
      <c r="P58" s="8">
        <v>160805.743229613</v>
      </c>
      <c r="Q58" s="8">
        <v>216737.86916898389</v>
      </c>
      <c r="R58" s="8">
        <v>253051.20713968616</v>
      </c>
      <c r="S58" s="9">
        <v>2292562.2968083406</v>
      </c>
    </row>
    <row r="59" spans="1:19" x14ac:dyDescent="0.3">
      <c r="A59" s="3"/>
      <c r="B59" s="4"/>
      <c r="C59" s="4" t="s">
        <v>35</v>
      </c>
      <c r="D59" s="10">
        <v>2.2000000000000002</v>
      </c>
      <c r="E59" s="6" t="s">
        <v>37</v>
      </c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3"/>
    </row>
    <row r="60" spans="1:19" x14ac:dyDescent="0.3">
      <c r="A60" s="3"/>
      <c r="B60" s="4"/>
      <c r="C60" s="4"/>
      <c r="D60" s="10"/>
      <c r="E60" s="17"/>
      <c r="F60" s="14" t="s">
        <v>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3"/>
    </row>
    <row r="61" spans="1:19" x14ac:dyDescent="0.3">
      <c r="A61" s="3"/>
      <c r="B61" s="4"/>
      <c r="C61" s="4" t="s">
        <v>35</v>
      </c>
      <c r="D61" s="10" t="s">
        <v>38</v>
      </c>
      <c r="E61" s="26">
        <v>0.79</v>
      </c>
      <c r="F61" s="14" t="s">
        <v>18</v>
      </c>
      <c r="G61" s="18">
        <v>586.4</v>
      </c>
      <c r="H61" s="18">
        <v>588.4</v>
      </c>
      <c r="I61" s="18">
        <v>586.4</v>
      </c>
      <c r="J61" s="18">
        <v>586.4</v>
      </c>
      <c r="K61" s="18">
        <v>581.4</v>
      </c>
      <c r="L61" s="18">
        <v>581.4</v>
      </c>
      <c r="M61" s="18">
        <v>559.4</v>
      </c>
      <c r="N61" s="18">
        <v>546.4</v>
      </c>
      <c r="O61" s="18">
        <v>557.4</v>
      </c>
      <c r="P61" s="18">
        <v>573.4</v>
      </c>
      <c r="Q61" s="18">
        <v>586.4</v>
      </c>
      <c r="R61" s="18">
        <v>588.4</v>
      </c>
      <c r="S61" s="13"/>
    </row>
    <row r="62" spans="1:19" x14ac:dyDescent="0.3">
      <c r="A62" s="3"/>
      <c r="B62" s="4"/>
      <c r="C62" s="4" t="s">
        <v>35</v>
      </c>
      <c r="D62" s="10" t="s">
        <v>39</v>
      </c>
      <c r="E62" s="26">
        <v>0.01</v>
      </c>
      <c r="F62" s="14" t="s">
        <v>20</v>
      </c>
      <c r="G62" s="18">
        <v>7.6000000000000005</v>
      </c>
      <c r="H62" s="18">
        <v>7.6000000000000005</v>
      </c>
      <c r="I62" s="18">
        <v>7.6000000000000005</v>
      </c>
      <c r="J62" s="18">
        <v>7.6000000000000005</v>
      </c>
      <c r="K62" s="18">
        <v>7.6000000000000005</v>
      </c>
      <c r="L62" s="18">
        <v>7.6000000000000005</v>
      </c>
      <c r="M62" s="18">
        <v>7.6000000000000005</v>
      </c>
      <c r="N62" s="18">
        <v>7.6000000000000005</v>
      </c>
      <c r="O62" s="18">
        <v>7.6000000000000005</v>
      </c>
      <c r="P62" s="18">
        <v>7.6000000000000005</v>
      </c>
      <c r="Q62" s="18">
        <v>7.6000000000000005</v>
      </c>
      <c r="R62" s="18">
        <v>7.6000000000000005</v>
      </c>
      <c r="S62" s="13"/>
    </row>
    <row r="63" spans="1:19" x14ac:dyDescent="0.3">
      <c r="A63" s="3"/>
      <c r="B63" s="4"/>
      <c r="C63" s="4" t="s">
        <v>35</v>
      </c>
      <c r="D63" s="10" t="s">
        <v>40</v>
      </c>
      <c r="E63" s="26">
        <v>0.2</v>
      </c>
      <c r="F63" s="14" t="s">
        <v>22</v>
      </c>
      <c r="G63" s="18">
        <v>152</v>
      </c>
      <c r="H63" s="18">
        <v>152</v>
      </c>
      <c r="I63" s="18">
        <v>152</v>
      </c>
      <c r="J63" s="18">
        <v>152</v>
      </c>
      <c r="K63" s="18">
        <v>152</v>
      </c>
      <c r="L63" s="18">
        <v>152</v>
      </c>
      <c r="M63" s="18">
        <v>152</v>
      </c>
      <c r="N63" s="18">
        <v>152</v>
      </c>
      <c r="O63" s="18">
        <v>152</v>
      </c>
      <c r="P63" s="18">
        <v>152</v>
      </c>
      <c r="Q63" s="18">
        <v>152</v>
      </c>
      <c r="R63" s="18">
        <v>152</v>
      </c>
      <c r="S63" s="13"/>
    </row>
    <row r="64" spans="1:19" x14ac:dyDescent="0.3">
      <c r="A64" s="3"/>
      <c r="B64" s="4" t="s">
        <v>41</v>
      </c>
      <c r="C64" s="4" t="s">
        <v>35</v>
      </c>
      <c r="D64" s="10">
        <v>2.2000000000000002</v>
      </c>
      <c r="E64" s="17"/>
      <c r="F64" s="14" t="s">
        <v>24</v>
      </c>
      <c r="G64" s="19">
        <v>10.27</v>
      </c>
      <c r="H64" s="19">
        <v>10.27</v>
      </c>
      <c r="I64" s="19">
        <v>10.27</v>
      </c>
      <c r="J64" s="19">
        <v>10.27</v>
      </c>
      <c r="K64" s="19">
        <v>10.27</v>
      </c>
      <c r="L64" s="19">
        <v>10.27</v>
      </c>
      <c r="M64" s="19">
        <v>10.27</v>
      </c>
      <c r="N64" s="19">
        <v>10.27</v>
      </c>
      <c r="O64" s="19">
        <v>10.27</v>
      </c>
      <c r="P64" s="19">
        <v>10.27</v>
      </c>
      <c r="Q64" s="19">
        <v>10.27</v>
      </c>
      <c r="R64" s="19">
        <v>10.27</v>
      </c>
      <c r="S64" s="13"/>
    </row>
    <row r="65" spans="1:19" x14ac:dyDescent="0.3">
      <c r="A65" s="3"/>
      <c r="B65" s="4" t="s">
        <v>42</v>
      </c>
      <c r="C65" s="4" t="s">
        <v>35</v>
      </c>
      <c r="D65" s="10">
        <v>2.2000000000000002</v>
      </c>
      <c r="E65" s="17"/>
      <c r="F65" s="14" t="s">
        <v>26</v>
      </c>
      <c r="G65" s="19">
        <v>6.27</v>
      </c>
      <c r="H65" s="19">
        <v>6.27</v>
      </c>
      <c r="I65" s="19">
        <v>6.27</v>
      </c>
      <c r="J65" s="19">
        <v>6.27</v>
      </c>
      <c r="K65" s="19">
        <v>6.27</v>
      </c>
      <c r="L65" s="19">
        <v>6.27</v>
      </c>
      <c r="M65" s="19">
        <v>6.27</v>
      </c>
      <c r="N65" s="19">
        <v>6.27</v>
      </c>
      <c r="O65" s="19">
        <v>6.27</v>
      </c>
      <c r="P65" s="19">
        <v>6.27</v>
      </c>
      <c r="Q65" s="19">
        <v>6.27</v>
      </c>
      <c r="R65" s="19">
        <v>6.27</v>
      </c>
      <c r="S65" s="13"/>
    </row>
    <row r="66" spans="1:19" x14ac:dyDescent="0.3">
      <c r="A66" s="3"/>
      <c r="B66" s="4" t="s">
        <v>43</v>
      </c>
      <c r="C66" s="4" t="s">
        <v>35</v>
      </c>
      <c r="D66" s="10">
        <v>2.2000000000000002</v>
      </c>
      <c r="E66" s="17"/>
      <c r="F66" s="14" t="s">
        <v>28</v>
      </c>
      <c r="G66" s="19">
        <v>16.27</v>
      </c>
      <c r="H66" s="19">
        <v>16.27</v>
      </c>
      <c r="I66" s="19">
        <v>16.27</v>
      </c>
      <c r="J66" s="19">
        <v>16.27</v>
      </c>
      <c r="K66" s="19">
        <v>16.27</v>
      </c>
      <c r="L66" s="19">
        <v>16.27</v>
      </c>
      <c r="M66" s="19">
        <v>16.27</v>
      </c>
      <c r="N66" s="19">
        <v>16.27</v>
      </c>
      <c r="O66" s="19">
        <v>16.27</v>
      </c>
      <c r="P66" s="19">
        <v>16.27</v>
      </c>
      <c r="Q66" s="19">
        <v>16.27</v>
      </c>
      <c r="R66" s="19">
        <v>16.27</v>
      </c>
      <c r="S66" s="13"/>
    </row>
    <row r="67" spans="1:19" x14ac:dyDescent="0.3">
      <c r="A67" s="3"/>
      <c r="B67" s="4"/>
      <c r="C67" s="4"/>
      <c r="D67" s="10"/>
      <c r="E67" s="17"/>
      <c r="F67" s="14" t="s">
        <v>8</v>
      </c>
      <c r="G67" s="20">
        <v>8543.02</v>
      </c>
      <c r="H67" s="20">
        <v>8563.56</v>
      </c>
      <c r="I67" s="20">
        <v>8543.02</v>
      </c>
      <c r="J67" s="20">
        <v>8543.02</v>
      </c>
      <c r="K67" s="20">
        <v>8491.6699999999983</v>
      </c>
      <c r="L67" s="20">
        <v>8491.6699999999983</v>
      </c>
      <c r="M67" s="20">
        <v>8265.73</v>
      </c>
      <c r="N67" s="20">
        <v>8132.2199999999993</v>
      </c>
      <c r="O67" s="20">
        <v>8245.1899999999987</v>
      </c>
      <c r="P67" s="20">
        <v>8409.5099999999984</v>
      </c>
      <c r="Q67" s="20">
        <v>8543.02</v>
      </c>
      <c r="R67" s="20">
        <v>8563.56</v>
      </c>
      <c r="S67" s="9">
        <v>101335.19</v>
      </c>
    </row>
    <row r="68" spans="1:19" x14ac:dyDescent="0.3">
      <c r="A68" s="3"/>
      <c r="B68" s="4"/>
      <c r="C68" s="4"/>
      <c r="D68" s="10"/>
      <c r="E68" s="17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3"/>
    </row>
    <row r="69" spans="1:19" x14ac:dyDescent="0.3">
      <c r="A69" s="3"/>
      <c r="B69" s="4"/>
      <c r="C69" s="4" t="s">
        <v>35</v>
      </c>
      <c r="D69" s="10">
        <v>2.2000000000000002</v>
      </c>
      <c r="E69" s="17"/>
      <c r="F69" s="14" t="s">
        <v>44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6"/>
    </row>
    <row r="70" spans="1:19" x14ac:dyDescent="0.3">
      <c r="A70" s="3"/>
      <c r="B70" s="4"/>
      <c r="C70" s="4" t="s">
        <v>35</v>
      </c>
      <c r="D70" s="10">
        <v>2.2000000000000002</v>
      </c>
      <c r="E70" s="17"/>
      <c r="F70" s="14" t="s">
        <v>45</v>
      </c>
      <c r="G70" s="18">
        <v>24911.92666987257</v>
      </c>
      <c r="H70" s="18">
        <v>27200.052624575077</v>
      </c>
      <c r="I70" s="18">
        <v>23900.166022344238</v>
      </c>
      <c r="J70" s="18">
        <v>22949.739731501748</v>
      </c>
      <c r="K70" s="18">
        <v>20688.802674108989</v>
      </c>
      <c r="L70" s="18">
        <v>18203.39015373238</v>
      </c>
      <c r="M70" s="18">
        <v>12935.2027989899</v>
      </c>
      <c r="N70" s="18">
        <v>11724.766394548304</v>
      </c>
      <c r="O70" s="18">
        <v>15633.680562010626</v>
      </c>
      <c r="P70" s="18">
        <v>18883.24180987092</v>
      </c>
      <c r="Q70" s="18">
        <v>22313.276154350962</v>
      </c>
      <c r="R70" s="18">
        <v>22643.677904514119</v>
      </c>
      <c r="S70" s="16"/>
    </row>
    <row r="71" spans="1:19" x14ac:dyDescent="0.3">
      <c r="A71" s="3"/>
      <c r="B71" s="4" t="s">
        <v>46</v>
      </c>
      <c r="C71" s="4" t="s">
        <v>35</v>
      </c>
      <c r="D71" s="10">
        <v>2.2000000000000002</v>
      </c>
      <c r="E71" s="17"/>
      <c r="F71" s="14" t="s">
        <v>7</v>
      </c>
      <c r="G71" s="19">
        <v>1.71</v>
      </c>
      <c r="H71" s="19">
        <v>1.71</v>
      </c>
      <c r="I71" s="19">
        <v>1.71</v>
      </c>
      <c r="J71" s="19">
        <v>1.71</v>
      </c>
      <c r="K71" s="19">
        <v>1.71</v>
      </c>
      <c r="L71" s="19">
        <v>1.71</v>
      </c>
      <c r="M71" s="19">
        <v>1.71</v>
      </c>
      <c r="N71" s="19">
        <v>1.71</v>
      </c>
      <c r="O71" s="19">
        <v>1.71</v>
      </c>
      <c r="P71" s="19">
        <v>1.71</v>
      </c>
      <c r="Q71" s="19">
        <v>1.71</v>
      </c>
      <c r="R71" s="19">
        <v>1.71</v>
      </c>
      <c r="S71" s="16"/>
    </row>
    <row r="72" spans="1:19" x14ac:dyDescent="0.3">
      <c r="A72" s="3"/>
      <c r="B72" s="4"/>
      <c r="C72" s="4" t="s">
        <v>35</v>
      </c>
      <c r="D72" s="10">
        <v>2.2000000000000002</v>
      </c>
      <c r="E72" s="17"/>
      <c r="F72" s="14" t="s">
        <v>8</v>
      </c>
      <c r="G72" s="20">
        <v>42599.394605482092</v>
      </c>
      <c r="H72" s="20">
        <v>46512.089988023377</v>
      </c>
      <c r="I72" s="20">
        <v>40869.283898208647</v>
      </c>
      <c r="J72" s="20">
        <v>39244.054940867987</v>
      </c>
      <c r="K72" s="20">
        <v>35377.85257272637</v>
      </c>
      <c r="L72" s="20">
        <v>31127.797162882369</v>
      </c>
      <c r="M72" s="20">
        <v>22119.196786272729</v>
      </c>
      <c r="N72" s="20">
        <v>20049.3505346776</v>
      </c>
      <c r="O72" s="20">
        <v>26733.59376103817</v>
      </c>
      <c r="P72" s="20">
        <v>32290.343494879275</v>
      </c>
      <c r="Q72" s="20">
        <v>38155.702223940141</v>
      </c>
      <c r="R72" s="20">
        <v>38720.68921671914</v>
      </c>
      <c r="S72" s="9">
        <v>413799.34918571787</v>
      </c>
    </row>
    <row r="73" spans="1:19" x14ac:dyDescent="0.3">
      <c r="A73" s="3"/>
      <c r="B73" s="4"/>
      <c r="C73" s="4" t="s">
        <v>35</v>
      </c>
      <c r="D73" s="10">
        <v>2.2000000000000002</v>
      </c>
      <c r="E73" s="17"/>
      <c r="F73" s="14" t="s">
        <v>47</v>
      </c>
      <c r="G73" s="45">
        <v>304.512023827419</v>
      </c>
      <c r="H73" s="45">
        <v>292.79982400315509</v>
      </c>
      <c r="I73" s="45">
        <v>270.61632467367821</v>
      </c>
      <c r="J73" s="45">
        <v>265.46593115097915</v>
      </c>
      <c r="K73" s="45">
        <v>284.40301703385558</v>
      </c>
      <c r="L73" s="45">
        <v>393.30731948956424</v>
      </c>
      <c r="M73" s="45">
        <v>763.02400050899359</v>
      </c>
      <c r="N73" s="45">
        <v>1152.2606993788411</v>
      </c>
      <c r="O73" s="45">
        <v>1320.6775037782991</v>
      </c>
      <c r="P73" s="45">
        <v>887.96149789865319</v>
      </c>
      <c r="Q73" s="45">
        <v>389.12113770406665</v>
      </c>
      <c r="R73" s="45">
        <v>399.53317079400938</v>
      </c>
      <c r="S73" s="9"/>
    </row>
    <row r="74" spans="1:19" x14ac:dyDescent="0.3">
      <c r="A74" s="3"/>
      <c r="B74" s="4" t="s">
        <v>48</v>
      </c>
      <c r="C74" s="4" t="s">
        <v>35</v>
      </c>
      <c r="D74" s="10">
        <v>2.2000000000000002</v>
      </c>
      <c r="E74" s="17"/>
      <c r="F74" s="14" t="s">
        <v>7</v>
      </c>
      <c r="G74" s="28">
        <v>1.05</v>
      </c>
      <c r="H74" s="28">
        <v>1.05</v>
      </c>
      <c r="I74" s="28">
        <v>1.05</v>
      </c>
      <c r="J74" s="28">
        <v>1.05</v>
      </c>
      <c r="K74" s="28">
        <v>1.05</v>
      </c>
      <c r="L74" s="28">
        <v>1.05</v>
      </c>
      <c r="M74" s="28">
        <v>1.05</v>
      </c>
      <c r="N74" s="28">
        <v>1.05</v>
      </c>
      <c r="O74" s="28">
        <v>1.05</v>
      </c>
      <c r="P74" s="28">
        <v>1.05</v>
      </c>
      <c r="Q74" s="28">
        <v>1.05</v>
      </c>
      <c r="R74" s="28">
        <v>1.05</v>
      </c>
      <c r="S74" s="29"/>
    </row>
    <row r="75" spans="1:19" x14ac:dyDescent="0.3">
      <c r="A75" s="3"/>
      <c r="B75" s="4"/>
      <c r="C75" s="4" t="s">
        <v>35</v>
      </c>
      <c r="D75" s="10">
        <v>2.2000000000000002</v>
      </c>
      <c r="E75" s="17"/>
      <c r="F75" s="14" t="s">
        <v>49</v>
      </c>
      <c r="G75" s="30">
        <v>319.73762501878997</v>
      </c>
      <c r="H75" s="30">
        <v>307.43981520331289</v>
      </c>
      <c r="I75" s="30">
        <v>284.14714090736214</v>
      </c>
      <c r="J75" s="30">
        <v>278.73922770852812</v>
      </c>
      <c r="K75" s="30">
        <v>298.62316788554836</v>
      </c>
      <c r="L75" s="30">
        <v>412.97268546404246</v>
      </c>
      <c r="M75" s="30">
        <v>801.17520053444332</v>
      </c>
      <c r="N75" s="30">
        <v>1209.8737343477833</v>
      </c>
      <c r="O75" s="30">
        <v>1386.7113789672142</v>
      </c>
      <c r="P75" s="30">
        <v>932.35957279358593</v>
      </c>
      <c r="Q75" s="30">
        <v>408.57719458926999</v>
      </c>
      <c r="R75" s="30">
        <v>419.50982933370989</v>
      </c>
      <c r="S75" s="9">
        <v>7059.8665727535908</v>
      </c>
    </row>
    <row r="76" spans="1:19" x14ac:dyDescent="0.3">
      <c r="A76" s="3"/>
      <c r="B76" s="4"/>
      <c r="C76" s="4" t="s">
        <v>35</v>
      </c>
      <c r="D76" s="10">
        <v>2.2000000000000002</v>
      </c>
      <c r="E76" s="17"/>
      <c r="F76" s="14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3"/>
    </row>
    <row r="77" spans="1:19" x14ac:dyDescent="0.3">
      <c r="A77" s="3"/>
      <c r="B77" s="4"/>
      <c r="C77" s="4" t="s">
        <v>35</v>
      </c>
      <c r="D77" s="10">
        <v>2.2000000000000002</v>
      </c>
      <c r="E77" s="17"/>
      <c r="F77" s="14" t="s">
        <v>50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3"/>
    </row>
    <row r="78" spans="1:19" x14ac:dyDescent="0.3">
      <c r="A78" s="3"/>
      <c r="B78" s="4"/>
      <c r="C78" s="4" t="s">
        <v>35</v>
      </c>
      <c r="D78" s="10">
        <v>2.2000000000000002</v>
      </c>
      <c r="E78" s="17"/>
      <c r="F78" s="14" t="s">
        <v>10</v>
      </c>
      <c r="G78" s="18">
        <v>10041333.207229659</v>
      </c>
      <c r="H78" s="18">
        <v>9675456.5938855335</v>
      </c>
      <c r="I78" s="18">
        <v>8721784.9764135834</v>
      </c>
      <c r="J78" s="18">
        <v>6559139.7979080221</v>
      </c>
      <c r="K78" s="18">
        <v>5088953.1324424101</v>
      </c>
      <c r="L78" s="18">
        <v>3719824.7622809121</v>
      </c>
      <c r="M78" s="18">
        <v>3171010.4205362056</v>
      </c>
      <c r="N78" s="18">
        <v>3181999.6823873064</v>
      </c>
      <c r="O78" s="18">
        <v>3578476.5481096655</v>
      </c>
      <c r="P78" s="18">
        <v>5013103.156614949</v>
      </c>
      <c r="Q78" s="18">
        <v>7156906.3958121398</v>
      </c>
      <c r="R78" s="18">
        <v>8668564.3409760725</v>
      </c>
      <c r="S78" s="13"/>
    </row>
    <row r="79" spans="1:19" x14ac:dyDescent="0.3">
      <c r="A79" s="3"/>
      <c r="B79" s="4" t="s">
        <v>51</v>
      </c>
      <c r="C79" s="4" t="s">
        <v>35</v>
      </c>
      <c r="D79" s="10">
        <v>2.2000000000000002</v>
      </c>
      <c r="E79" s="17"/>
      <c r="F79" s="14" t="s">
        <v>7</v>
      </c>
      <c r="G79" s="21">
        <v>2.3380000000000001E-2</v>
      </c>
      <c r="H79" s="21">
        <v>2.3380000000000001E-2</v>
      </c>
      <c r="I79" s="21">
        <v>2.3380000000000001E-2</v>
      </c>
      <c r="J79" s="21">
        <v>2.3380000000000001E-2</v>
      </c>
      <c r="K79" s="21">
        <v>2.3380000000000001E-2</v>
      </c>
      <c r="L79" s="21">
        <v>2.3380000000000001E-2</v>
      </c>
      <c r="M79" s="21">
        <v>2.3380000000000001E-2</v>
      </c>
      <c r="N79" s="21">
        <v>2.3380000000000001E-2</v>
      </c>
      <c r="O79" s="21">
        <v>2.3380000000000001E-2</v>
      </c>
      <c r="P79" s="21">
        <v>2.3380000000000001E-2</v>
      </c>
      <c r="Q79" s="21">
        <v>2.3380000000000001E-2</v>
      </c>
      <c r="R79" s="21">
        <v>2.3380000000000001E-2</v>
      </c>
      <c r="S79" s="13"/>
    </row>
    <row r="80" spans="1:19" x14ac:dyDescent="0.3">
      <c r="A80" s="3"/>
      <c r="B80" s="4"/>
      <c r="C80" s="4" t="s">
        <v>35</v>
      </c>
      <c r="D80" s="10">
        <v>2.2000000000000002</v>
      </c>
      <c r="E80" s="17"/>
      <c r="F80" s="11" t="s">
        <v>8</v>
      </c>
      <c r="G80" s="20">
        <v>234766.37038502944</v>
      </c>
      <c r="H80" s="20">
        <v>226212.17516504379</v>
      </c>
      <c r="I80" s="20">
        <v>203915.33274854958</v>
      </c>
      <c r="J80" s="20">
        <v>153352.68847508956</v>
      </c>
      <c r="K80" s="20">
        <v>118979.72423650355</v>
      </c>
      <c r="L80" s="20">
        <v>86969.502942127729</v>
      </c>
      <c r="M80" s="20">
        <v>74138.223632136491</v>
      </c>
      <c r="N80" s="20">
        <v>74395.15257421523</v>
      </c>
      <c r="O80" s="20">
        <v>83664.781694803984</v>
      </c>
      <c r="P80" s="20">
        <v>117206.35180165751</v>
      </c>
      <c r="Q80" s="20">
        <v>167328.47153408785</v>
      </c>
      <c r="R80" s="20">
        <v>202671.03429202057</v>
      </c>
      <c r="S80" s="9">
        <v>1743599.8094812657</v>
      </c>
    </row>
    <row r="81" spans="1:19" x14ac:dyDescent="0.3">
      <c r="A81" s="3"/>
      <c r="B81" s="4"/>
      <c r="C81" s="4" t="s">
        <v>35</v>
      </c>
      <c r="D81" s="10">
        <v>2.2000000000000002</v>
      </c>
      <c r="E81" s="17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3"/>
    </row>
    <row r="82" spans="1:19" x14ac:dyDescent="0.3">
      <c r="A82" s="3"/>
      <c r="B82" s="4"/>
      <c r="C82" s="4" t="s">
        <v>35</v>
      </c>
      <c r="D82" s="10">
        <v>2.2000000000000002</v>
      </c>
      <c r="E82" s="17"/>
      <c r="F82" s="31" t="s">
        <v>52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1"/>
      <c r="S82" s="13"/>
    </row>
    <row r="83" spans="1:19" x14ac:dyDescent="0.3">
      <c r="A83" s="3"/>
      <c r="B83" s="4"/>
      <c r="C83" s="4" t="s">
        <v>35</v>
      </c>
      <c r="D83" s="10">
        <v>2.2000000000000002</v>
      </c>
      <c r="E83" s="17"/>
      <c r="F83" s="11" t="s">
        <v>53</v>
      </c>
      <c r="G83" s="18">
        <v>30014.682770340954</v>
      </c>
      <c r="H83" s="18">
        <v>28921.036114466217</v>
      </c>
      <c r="I83" s="18">
        <v>26070.403586418106</v>
      </c>
      <c r="J83" s="18">
        <v>19606.01209197826</v>
      </c>
      <c r="K83" s="18">
        <v>15211.457557589882</v>
      </c>
      <c r="L83" s="18">
        <v>11118.977719087552</v>
      </c>
      <c r="M83" s="18">
        <v>9478.5094637944367</v>
      </c>
      <c r="N83" s="18">
        <v>9511.3576126939788</v>
      </c>
      <c r="O83" s="18">
        <v>10696.471890334691</v>
      </c>
      <c r="P83" s="18">
        <v>14984.733385050706</v>
      </c>
      <c r="Q83" s="18">
        <v>21392.804187860522</v>
      </c>
      <c r="R83" s="18">
        <v>25911.321076503711</v>
      </c>
      <c r="S83" s="13"/>
    </row>
    <row r="84" spans="1:19" x14ac:dyDescent="0.3">
      <c r="A84" s="3"/>
      <c r="B84" s="4" t="s">
        <v>54</v>
      </c>
      <c r="C84" s="4" t="s">
        <v>35</v>
      </c>
      <c r="D84" s="10">
        <v>2.2000000000000002</v>
      </c>
      <c r="E84" s="17"/>
      <c r="F84" s="11" t="s">
        <v>55</v>
      </c>
      <c r="G84" s="32">
        <v>6.8000000000000005E-2</v>
      </c>
      <c r="H84" s="32">
        <v>6.8000000000000005E-2</v>
      </c>
      <c r="I84" s="32">
        <v>6.8000000000000005E-2</v>
      </c>
      <c r="J84" s="32">
        <v>6.8000000000000005E-2</v>
      </c>
      <c r="K84" s="32">
        <v>6.8000000000000005E-2</v>
      </c>
      <c r="L84" s="32">
        <v>6.8000000000000005E-2</v>
      </c>
      <c r="M84" s="32">
        <v>6.8000000000000005E-2</v>
      </c>
      <c r="N84" s="32">
        <v>6.8000000000000005E-2</v>
      </c>
      <c r="O84" s="32">
        <v>6.8000000000000005E-2</v>
      </c>
      <c r="P84" s="32">
        <v>6.8000000000000005E-2</v>
      </c>
      <c r="Q84" s="32">
        <v>6.8000000000000005E-2</v>
      </c>
      <c r="R84" s="32">
        <v>6.8000000000000005E-2</v>
      </c>
      <c r="S84" s="13"/>
    </row>
    <row r="85" spans="1:19" x14ac:dyDescent="0.3">
      <c r="A85" s="3"/>
      <c r="B85" s="4"/>
      <c r="C85" s="4" t="s">
        <v>35</v>
      </c>
      <c r="D85" s="10">
        <v>2.2000000000000002</v>
      </c>
      <c r="E85" s="17"/>
      <c r="F85" s="11" t="s">
        <v>56</v>
      </c>
      <c r="G85" s="20">
        <v>2040.998428383185</v>
      </c>
      <c r="H85" s="20">
        <v>1966.6304557837029</v>
      </c>
      <c r="I85" s="20">
        <v>1772.7874438764313</v>
      </c>
      <c r="J85" s="20">
        <v>1333.2088222545217</v>
      </c>
      <c r="K85" s="20">
        <v>1034.3791139161119</v>
      </c>
      <c r="L85" s="20">
        <v>756.09048489795362</v>
      </c>
      <c r="M85" s="20">
        <v>644.53864353802169</v>
      </c>
      <c r="N85" s="20">
        <v>646.77231766319062</v>
      </c>
      <c r="O85" s="20">
        <v>727.36008854275906</v>
      </c>
      <c r="P85" s="20">
        <v>1018.961870183448</v>
      </c>
      <c r="Q85" s="20">
        <v>1454.7106847745156</v>
      </c>
      <c r="R85" s="20">
        <v>1761.9698332022524</v>
      </c>
      <c r="S85" s="9">
        <v>15158.408187016095</v>
      </c>
    </row>
    <row r="86" spans="1:19" x14ac:dyDescent="0.3">
      <c r="A86" s="3"/>
      <c r="B86" s="4"/>
      <c r="C86" s="4" t="s">
        <v>35</v>
      </c>
      <c r="D86" s="10">
        <v>2.2000000000000002</v>
      </c>
      <c r="E86" s="17"/>
      <c r="F86" s="11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3"/>
    </row>
    <row r="87" spans="1:19" x14ac:dyDescent="0.3">
      <c r="A87" s="3"/>
      <c r="B87" s="4"/>
      <c r="C87" s="4" t="s">
        <v>35</v>
      </c>
      <c r="D87" s="10">
        <v>2.2000000000000002</v>
      </c>
      <c r="E87" s="17"/>
      <c r="F87" s="14" t="s">
        <v>29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3"/>
    </row>
    <row r="88" spans="1:19" x14ac:dyDescent="0.3">
      <c r="A88" s="3"/>
      <c r="B88" s="4"/>
      <c r="C88" s="4" t="s">
        <v>35</v>
      </c>
      <c r="D88" s="10">
        <v>2.2000000000000002</v>
      </c>
      <c r="E88" s="17"/>
      <c r="F88" s="14" t="s">
        <v>30</v>
      </c>
      <c r="G88" s="27">
        <v>14</v>
      </c>
      <c r="H88" s="27">
        <v>12</v>
      </c>
      <c r="I88" s="27">
        <v>14</v>
      </c>
      <c r="J88" s="27">
        <v>14</v>
      </c>
      <c r="K88" s="27">
        <v>19</v>
      </c>
      <c r="L88" s="27">
        <v>19</v>
      </c>
      <c r="M88" s="27">
        <v>41</v>
      </c>
      <c r="N88" s="27">
        <v>54</v>
      </c>
      <c r="O88" s="27">
        <v>43</v>
      </c>
      <c r="P88" s="27">
        <v>27</v>
      </c>
      <c r="Q88" s="27">
        <v>14</v>
      </c>
      <c r="R88" s="27">
        <v>12</v>
      </c>
      <c r="S88" s="13"/>
    </row>
    <row r="89" spans="1:19" x14ac:dyDescent="0.3">
      <c r="A89" s="3"/>
      <c r="B89" s="4" t="s">
        <v>31</v>
      </c>
      <c r="C89" s="4" t="s">
        <v>35</v>
      </c>
      <c r="D89" s="10">
        <v>2.2000000000000002</v>
      </c>
      <c r="E89" s="17"/>
      <c r="F89" s="11" t="s">
        <v>32</v>
      </c>
      <c r="G89" s="19">
        <v>20</v>
      </c>
      <c r="H89" s="19">
        <v>20</v>
      </c>
      <c r="I89" s="19">
        <v>20</v>
      </c>
      <c r="J89" s="19">
        <v>20</v>
      </c>
      <c r="K89" s="19">
        <v>20</v>
      </c>
      <c r="L89" s="19">
        <v>20</v>
      </c>
      <c r="M89" s="19">
        <v>20</v>
      </c>
      <c r="N89" s="19">
        <v>20</v>
      </c>
      <c r="O89" s="19">
        <v>20</v>
      </c>
      <c r="P89" s="19">
        <v>20</v>
      </c>
      <c r="Q89" s="19">
        <v>20</v>
      </c>
      <c r="R89" s="19">
        <v>20</v>
      </c>
      <c r="S89" s="13"/>
    </row>
    <row r="90" spans="1:19" x14ac:dyDescent="0.3">
      <c r="A90" s="3"/>
      <c r="B90" s="4"/>
      <c r="C90" s="4" t="s">
        <v>35</v>
      </c>
      <c r="D90" s="10">
        <v>2.2000000000000002</v>
      </c>
      <c r="E90" s="17"/>
      <c r="F90" s="11" t="s">
        <v>33</v>
      </c>
      <c r="G90" s="20">
        <v>280</v>
      </c>
      <c r="H90" s="20">
        <v>240</v>
      </c>
      <c r="I90" s="20">
        <v>280</v>
      </c>
      <c r="J90" s="20">
        <v>280</v>
      </c>
      <c r="K90" s="20">
        <v>380</v>
      </c>
      <c r="L90" s="20">
        <v>380</v>
      </c>
      <c r="M90" s="20">
        <v>820</v>
      </c>
      <c r="N90" s="20">
        <v>1080</v>
      </c>
      <c r="O90" s="20">
        <v>860</v>
      </c>
      <c r="P90" s="20">
        <v>540</v>
      </c>
      <c r="Q90" s="20">
        <v>280</v>
      </c>
      <c r="R90" s="20">
        <v>240</v>
      </c>
      <c r="S90" s="9">
        <v>5660</v>
      </c>
    </row>
    <row r="91" spans="1:19" x14ac:dyDescent="0.3">
      <c r="A91" s="3"/>
      <c r="B91" s="4"/>
      <c r="C91" s="4" t="s">
        <v>35</v>
      </c>
      <c r="D91" s="10">
        <v>2.2000000000000002</v>
      </c>
      <c r="E91" s="17"/>
      <c r="F91" s="11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3"/>
    </row>
    <row r="92" spans="1:19" x14ac:dyDescent="0.3">
      <c r="A92" s="3"/>
      <c r="B92" s="4"/>
      <c r="C92" s="4" t="s">
        <v>35</v>
      </c>
      <c r="D92" s="10">
        <v>2.2000000000000002</v>
      </c>
      <c r="E92" s="17"/>
      <c r="F92" s="14" t="s">
        <v>57</v>
      </c>
      <c r="G92" s="18">
        <v>227.25839235550077</v>
      </c>
      <c r="H92" s="18">
        <v>247.77414148857835</v>
      </c>
      <c r="I92" s="18">
        <v>217.83461197200583</v>
      </c>
      <c r="J92" s="18">
        <v>209.22265753628733</v>
      </c>
      <c r="K92" s="18">
        <v>189.01705612780177</v>
      </c>
      <c r="L92" s="18">
        <v>167.59922454640275</v>
      </c>
      <c r="M92" s="18">
        <v>123.45268252938941</v>
      </c>
      <c r="N92" s="18">
        <v>116.05177524196694</v>
      </c>
      <c r="O92" s="18">
        <v>152.79795074366857</v>
      </c>
      <c r="P92" s="18">
        <v>178.1842366099078</v>
      </c>
      <c r="Q92" s="18">
        <v>204.60106892482364</v>
      </c>
      <c r="R92" s="18">
        <v>207.67258879388609</v>
      </c>
      <c r="S92" s="13"/>
    </row>
    <row r="93" spans="1:19" x14ac:dyDescent="0.3">
      <c r="A93" s="3"/>
      <c r="B93" s="4" t="s">
        <v>58</v>
      </c>
      <c r="C93" s="4" t="s">
        <v>35</v>
      </c>
      <c r="D93" s="10">
        <v>2.2000000000000002</v>
      </c>
      <c r="E93" s="17"/>
      <c r="F93" s="14" t="s">
        <v>59</v>
      </c>
      <c r="G93" s="21">
        <v>-0.25</v>
      </c>
      <c r="H93" s="21">
        <v>-0.25</v>
      </c>
      <c r="I93" s="21">
        <v>-0.25</v>
      </c>
      <c r="J93" s="21">
        <v>-0.25</v>
      </c>
      <c r="K93" s="21">
        <v>-0.25</v>
      </c>
      <c r="L93" s="21">
        <v>-0.25</v>
      </c>
      <c r="M93" s="21">
        <v>-0.25</v>
      </c>
      <c r="N93" s="21">
        <v>-0.25</v>
      </c>
      <c r="O93" s="21">
        <v>-0.25</v>
      </c>
      <c r="P93" s="21">
        <v>-0.25</v>
      </c>
      <c r="Q93" s="21">
        <v>-0.25</v>
      </c>
      <c r="R93" s="21">
        <v>-0.25</v>
      </c>
      <c r="S93" s="13"/>
    </row>
    <row r="94" spans="1:19" x14ac:dyDescent="0.3">
      <c r="A94" s="3"/>
      <c r="B94" s="4"/>
      <c r="C94" s="4" t="s">
        <v>35</v>
      </c>
      <c r="D94" s="10">
        <v>2.2000000000000002</v>
      </c>
      <c r="E94" s="17"/>
      <c r="F94" s="14" t="s">
        <v>60</v>
      </c>
      <c r="G94" s="33">
        <v>-56.814598088875194</v>
      </c>
      <c r="H94" s="33">
        <v>-61.943535372144588</v>
      </c>
      <c r="I94" s="33">
        <v>-54.458652993001458</v>
      </c>
      <c r="J94" s="33">
        <v>-52.305664384071832</v>
      </c>
      <c r="K94" s="33">
        <v>-47.254264031950441</v>
      </c>
      <c r="L94" s="33">
        <v>-41.899806136600688</v>
      </c>
      <c r="M94" s="33">
        <v>-30.863170632347352</v>
      </c>
      <c r="N94" s="33">
        <v>-29.012943810491734</v>
      </c>
      <c r="O94" s="33">
        <v>-38.199487685917141</v>
      </c>
      <c r="P94" s="33">
        <v>-44.54605915247695</v>
      </c>
      <c r="Q94" s="33">
        <v>-51.150267231205909</v>
      </c>
      <c r="R94" s="33">
        <v>-51.918147198471523</v>
      </c>
      <c r="S94" s="9">
        <v>-560.36659671755478</v>
      </c>
    </row>
    <row r="95" spans="1:19" x14ac:dyDescent="0.3">
      <c r="A95" s="3"/>
      <c r="B95" s="4"/>
      <c r="C95" s="4" t="s">
        <v>35</v>
      </c>
      <c r="D95" s="10">
        <v>2.2000000000000002</v>
      </c>
      <c r="E95" s="17"/>
      <c r="F95" s="11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6"/>
    </row>
    <row r="96" spans="1:19" x14ac:dyDescent="0.3">
      <c r="A96" s="3"/>
      <c r="B96" s="4"/>
      <c r="C96" s="4" t="s">
        <v>35</v>
      </c>
      <c r="D96" s="10">
        <v>2.2000000000000002</v>
      </c>
      <c r="E96" s="17"/>
      <c r="F96" s="11" t="s">
        <v>12</v>
      </c>
      <c r="G96" s="20">
        <v>-4199.2452966873698</v>
      </c>
      <c r="H96" s="20">
        <v>-4127.6458783302305</v>
      </c>
      <c r="I96" s="20">
        <v>-3706.0063886782355</v>
      </c>
      <c r="J96" s="20">
        <v>-2916.545787023048</v>
      </c>
      <c r="K96" s="20">
        <v>-2340.3498724049941</v>
      </c>
      <c r="L96" s="20">
        <v>-1794.0669520385325</v>
      </c>
      <c r="M96" s="20">
        <v>-1477.3840663777398</v>
      </c>
      <c r="N96" s="20">
        <v>-1460.2820432563994</v>
      </c>
      <c r="O96" s="20">
        <v>-1700.0137115349928</v>
      </c>
      <c r="P96" s="20">
        <v>-2279.1520602054197</v>
      </c>
      <c r="Q96" s="20">
        <v>-3113.6446705524081</v>
      </c>
      <c r="R96" s="20">
        <v>-3656.4192753611578</v>
      </c>
      <c r="S96" s="9">
        <v>-32770.756002450529</v>
      </c>
    </row>
    <row r="97" spans="1:19" x14ac:dyDescent="0.3">
      <c r="A97" s="3"/>
      <c r="B97" s="4"/>
      <c r="C97" s="4" t="s">
        <v>35</v>
      </c>
      <c r="D97" s="10">
        <v>2.2000000000000002</v>
      </c>
      <c r="E97" s="17"/>
      <c r="F97" s="11" t="s">
        <v>13</v>
      </c>
      <c r="G97" s="22">
        <v>5033.4419431760671</v>
      </c>
      <c r="H97" s="22">
        <v>4947.6190178637171</v>
      </c>
      <c r="I97" s="22">
        <v>4442.2191799957309</v>
      </c>
      <c r="J97" s="22">
        <v>3495.9291149712026</v>
      </c>
      <c r="K97" s="22">
        <v>2805.2696085086704</v>
      </c>
      <c r="L97" s="22">
        <v>2150.4654306288066</v>
      </c>
      <c r="M97" s="22">
        <v>1770.8722402456401</v>
      </c>
      <c r="N97" s="22">
        <v>1750.3728327544825</v>
      </c>
      <c r="O97" s="22">
        <v>2037.7281428081594</v>
      </c>
      <c r="P97" s="22">
        <v>2731.9146094570679</v>
      </c>
      <c r="Q97" s="22">
        <v>3732.1824693757371</v>
      </c>
      <c r="R97" s="22">
        <v>4382.7813909701408</v>
      </c>
      <c r="S97" s="9">
        <v>39280.795980755422</v>
      </c>
    </row>
    <row r="98" spans="1:19" x14ac:dyDescent="0.3">
      <c r="A98" s="4"/>
      <c r="B98" s="4"/>
      <c r="C98" s="4"/>
      <c r="D98" s="23"/>
      <c r="E98" s="17"/>
      <c r="F98" s="24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16"/>
    </row>
    <row r="99" spans="1:19" x14ac:dyDescent="0.3">
      <c r="A99" s="3" t="s">
        <v>61</v>
      </c>
      <c r="B99" s="3"/>
      <c r="C99" s="4" t="s">
        <v>61</v>
      </c>
      <c r="D99" s="5" t="s">
        <v>61</v>
      </c>
      <c r="E99" s="6" t="s">
        <v>62</v>
      </c>
      <c r="F99" s="7" t="s">
        <v>2</v>
      </c>
      <c r="G99" s="8">
        <v>467488.21747214504</v>
      </c>
      <c r="H99" s="8">
        <v>467642.84578746581</v>
      </c>
      <c r="I99" s="8">
        <v>411880.61464907241</v>
      </c>
      <c r="J99" s="8">
        <v>343195.44425753283</v>
      </c>
      <c r="K99" s="8">
        <v>279924.28059556358</v>
      </c>
      <c r="L99" s="8">
        <v>222027.13911211249</v>
      </c>
      <c r="M99" s="8">
        <v>182608.75178609174</v>
      </c>
      <c r="N99" s="8">
        <v>186707.63525669681</v>
      </c>
      <c r="O99" s="8">
        <v>230722.21547937125</v>
      </c>
      <c r="P99" s="8">
        <v>298919.28315376572</v>
      </c>
      <c r="Q99" s="8">
        <v>383626.13086935307</v>
      </c>
      <c r="R99" s="8">
        <v>444988.30135259032</v>
      </c>
      <c r="S99" s="9">
        <v>3919730.8597717611</v>
      </c>
    </row>
    <row r="100" spans="1:19" x14ac:dyDescent="0.3">
      <c r="A100" s="3"/>
      <c r="B100" s="4"/>
      <c r="C100" s="4" t="s">
        <v>61</v>
      </c>
      <c r="D100" s="10">
        <v>2.2999999999999998</v>
      </c>
      <c r="E100" s="6" t="s">
        <v>63</v>
      </c>
      <c r="F100" s="1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3"/>
    </row>
    <row r="101" spans="1:19" x14ac:dyDescent="0.3">
      <c r="A101" s="3"/>
      <c r="B101" s="4"/>
      <c r="C101" s="4" t="s">
        <v>61</v>
      </c>
      <c r="D101" s="10">
        <v>2.2999999999999998</v>
      </c>
      <c r="E101" s="17"/>
      <c r="F101" s="14" t="s">
        <v>4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6"/>
    </row>
    <row r="102" spans="1:19" x14ac:dyDescent="0.3">
      <c r="A102" s="3"/>
      <c r="B102" s="4"/>
      <c r="C102" s="4" t="s">
        <v>61</v>
      </c>
      <c r="D102" s="10">
        <v>2.2999999999999998</v>
      </c>
      <c r="E102" s="17"/>
      <c r="F102" s="14" t="s">
        <v>18</v>
      </c>
      <c r="G102" s="18">
        <v>197.38300000000001</v>
      </c>
      <c r="H102" s="18">
        <v>197.38300000000001</v>
      </c>
      <c r="I102" s="18">
        <v>197.38300000000001</v>
      </c>
      <c r="J102" s="18">
        <v>197.38300000000001</v>
      </c>
      <c r="K102" s="18">
        <v>197.38300000000001</v>
      </c>
      <c r="L102" s="18">
        <v>197.38300000000001</v>
      </c>
      <c r="M102" s="18">
        <v>197.38300000000001</v>
      </c>
      <c r="N102" s="18">
        <v>197.38300000000001</v>
      </c>
      <c r="O102" s="18">
        <v>197.38300000000001</v>
      </c>
      <c r="P102" s="18">
        <v>197.38300000000001</v>
      </c>
      <c r="Q102" s="18">
        <v>197.38300000000001</v>
      </c>
      <c r="R102" s="18">
        <v>197.38300000000001</v>
      </c>
      <c r="S102" s="16"/>
    </row>
    <row r="103" spans="1:19" x14ac:dyDescent="0.3">
      <c r="A103" s="3"/>
      <c r="B103" s="4"/>
      <c r="C103" s="4" t="s">
        <v>61</v>
      </c>
      <c r="D103" s="10">
        <v>2.2999999999999998</v>
      </c>
      <c r="E103" s="17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3"/>
    </row>
    <row r="104" spans="1:19" x14ac:dyDescent="0.3">
      <c r="A104" s="3"/>
      <c r="B104" s="4"/>
      <c r="C104" s="4" t="s">
        <v>61</v>
      </c>
      <c r="D104" s="10">
        <v>2.2999999999999998</v>
      </c>
      <c r="E104" s="17"/>
      <c r="F104" s="14" t="s">
        <v>44</v>
      </c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6"/>
    </row>
    <row r="105" spans="1:19" x14ac:dyDescent="0.3">
      <c r="A105" s="3"/>
      <c r="B105" s="4"/>
      <c r="C105" s="4" t="s">
        <v>61</v>
      </c>
      <c r="D105" s="10">
        <v>2.2999999999999998</v>
      </c>
      <c r="E105" s="17"/>
      <c r="F105" s="14" t="s">
        <v>64</v>
      </c>
      <c r="G105" s="18">
        <v>44175.75499778927</v>
      </c>
      <c r="H105" s="18">
        <v>48651.215110719997</v>
      </c>
      <c r="I105" s="18">
        <v>41626.989059984211</v>
      </c>
      <c r="J105" s="18">
        <v>39681.590214391246</v>
      </c>
      <c r="K105" s="18">
        <v>33788.18629537466</v>
      </c>
      <c r="L105" s="18">
        <v>29694.277410728901</v>
      </c>
      <c r="M105" s="18">
        <v>19887.192000244795</v>
      </c>
      <c r="N105" s="18">
        <v>17808.655926942331</v>
      </c>
      <c r="O105" s="18">
        <v>27155.385434218482</v>
      </c>
      <c r="P105" s="18">
        <v>32298.43670656173</v>
      </c>
      <c r="Q105" s="18">
        <v>39434.211270636901</v>
      </c>
      <c r="R105" s="18">
        <v>42274.697545546296</v>
      </c>
      <c r="S105" s="16"/>
    </row>
    <row r="106" spans="1:19" x14ac:dyDescent="0.3">
      <c r="A106" s="3"/>
      <c r="B106" s="4" t="s">
        <v>65</v>
      </c>
      <c r="C106" s="4" t="s">
        <v>61</v>
      </c>
      <c r="D106" s="10">
        <v>2.2999999999999998</v>
      </c>
      <c r="E106" s="17"/>
      <c r="F106" s="14" t="s">
        <v>7</v>
      </c>
      <c r="G106" s="19">
        <v>1.91</v>
      </c>
      <c r="H106" s="19">
        <v>1.91</v>
      </c>
      <c r="I106" s="19">
        <v>1.91</v>
      </c>
      <c r="J106" s="19">
        <v>1.91</v>
      </c>
      <c r="K106" s="19">
        <v>1.91</v>
      </c>
      <c r="L106" s="19">
        <v>1.91</v>
      </c>
      <c r="M106" s="19">
        <v>1.91</v>
      </c>
      <c r="N106" s="19">
        <v>1.91</v>
      </c>
      <c r="O106" s="19">
        <v>1.91</v>
      </c>
      <c r="P106" s="19">
        <v>1.91</v>
      </c>
      <c r="Q106" s="19">
        <v>1.91</v>
      </c>
      <c r="R106" s="19">
        <v>1.91</v>
      </c>
      <c r="S106" s="16"/>
    </row>
    <row r="107" spans="1:19" x14ac:dyDescent="0.3">
      <c r="A107" s="3"/>
      <c r="B107" s="4"/>
      <c r="C107" s="4" t="s">
        <v>61</v>
      </c>
      <c r="D107" s="10">
        <v>2.2999999999999998</v>
      </c>
      <c r="E107" s="17"/>
      <c r="F107" s="14" t="s">
        <v>8</v>
      </c>
      <c r="G107" s="20">
        <v>84375.692045777498</v>
      </c>
      <c r="H107" s="20">
        <v>92923.820861475193</v>
      </c>
      <c r="I107" s="20">
        <v>79507.549104569844</v>
      </c>
      <c r="J107" s="20">
        <v>75791.83730948728</v>
      </c>
      <c r="K107" s="20">
        <v>64535.435824165601</v>
      </c>
      <c r="L107" s="20">
        <v>56716.069854492198</v>
      </c>
      <c r="M107" s="20">
        <v>37984.536720467557</v>
      </c>
      <c r="N107" s="20">
        <v>34014.532820459848</v>
      </c>
      <c r="O107" s="20">
        <v>51866.786179357296</v>
      </c>
      <c r="P107" s="20">
        <v>61690.014109532902</v>
      </c>
      <c r="Q107" s="20">
        <v>75319.343526916477</v>
      </c>
      <c r="R107" s="20">
        <v>80744.672311993418</v>
      </c>
      <c r="S107" s="9">
        <v>795470.29066869512</v>
      </c>
    </row>
    <row r="108" spans="1:19" x14ac:dyDescent="0.3">
      <c r="A108" s="3"/>
      <c r="B108" s="4"/>
      <c r="C108" s="4" t="s">
        <v>61</v>
      </c>
      <c r="D108" s="10">
        <v>2.2999999999999998</v>
      </c>
      <c r="E108" s="17"/>
      <c r="F108" s="14" t="s">
        <v>47</v>
      </c>
      <c r="G108" s="45">
        <v>871.1804617891695</v>
      </c>
      <c r="H108" s="45">
        <v>862.4911837531605</v>
      </c>
      <c r="I108" s="45">
        <v>978.35677693678917</v>
      </c>
      <c r="J108" s="45">
        <v>1239.0349209876631</v>
      </c>
      <c r="K108" s="45">
        <v>2050.4447245506708</v>
      </c>
      <c r="L108" s="45">
        <v>2786.1869404717022</v>
      </c>
      <c r="M108" s="45">
        <v>4749.5152923658325</v>
      </c>
      <c r="N108" s="45">
        <v>6954.4433532575549</v>
      </c>
      <c r="O108" s="45">
        <v>6262.3861716647916</v>
      </c>
      <c r="P108" s="45">
        <v>3969.6888079053629</v>
      </c>
      <c r="Q108" s="45">
        <v>1244.835542162522</v>
      </c>
      <c r="R108" s="45">
        <v>1499.8475764678981</v>
      </c>
      <c r="S108" s="9"/>
    </row>
    <row r="109" spans="1:19" x14ac:dyDescent="0.3">
      <c r="A109" s="3"/>
      <c r="B109" s="4" t="s">
        <v>66</v>
      </c>
      <c r="C109" s="4" t="s">
        <v>61</v>
      </c>
      <c r="D109" s="10">
        <v>2.2999999999999998</v>
      </c>
      <c r="E109" s="17"/>
      <c r="F109" s="14" t="s">
        <v>7</v>
      </c>
      <c r="G109" s="28">
        <v>1.05</v>
      </c>
      <c r="H109" s="28">
        <v>1.05</v>
      </c>
      <c r="I109" s="28">
        <v>1.05</v>
      </c>
      <c r="J109" s="28">
        <v>1.05</v>
      </c>
      <c r="K109" s="28">
        <v>1.05</v>
      </c>
      <c r="L109" s="28">
        <v>1.05</v>
      </c>
      <c r="M109" s="28">
        <v>1.05</v>
      </c>
      <c r="N109" s="28">
        <v>1.05</v>
      </c>
      <c r="O109" s="28">
        <v>1.05</v>
      </c>
      <c r="P109" s="28">
        <v>1.05</v>
      </c>
      <c r="Q109" s="28">
        <v>1.05</v>
      </c>
      <c r="R109" s="28">
        <v>1.05</v>
      </c>
      <c r="S109" s="9"/>
    </row>
    <row r="110" spans="1:19" x14ac:dyDescent="0.3">
      <c r="A110" s="3"/>
      <c r="B110" s="4"/>
      <c r="C110" s="4" t="s">
        <v>61</v>
      </c>
      <c r="D110" s="10">
        <v>2.2999999999999998</v>
      </c>
      <c r="E110" s="17"/>
      <c r="F110" s="14" t="s">
        <v>49</v>
      </c>
      <c r="G110" s="30">
        <v>914.73948487862799</v>
      </c>
      <c r="H110" s="30">
        <v>905.61574294081856</v>
      </c>
      <c r="I110" s="30">
        <v>1027.2746157836286</v>
      </c>
      <c r="J110" s="30">
        <v>1300.9866670370463</v>
      </c>
      <c r="K110" s="30">
        <v>2152.9669607782043</v>
      </c>
      <c r="L110" s="30">
        <v>2925.4962874952876</v>
      </c>
      <c r="M110" s="30">
        <v>4986.991056984124</v>
      </c>
      <c r="N110" s="30">
        <v>7302.1655209204328</v>
      </c>
      <c r="O110" s="30">
        <v>6575.5054802480317</v>
      </c>
      <c r="P110" s="30">
        <v>4168.1732483006308</v>
      </c>
      <c r="Q110" s="30">
        <v>1307.0773192706481</v>
      </c>
      <c r="R110" s="30">
        <v>1574.8399552912931</v>
      </c>
      <c r="S110" s="9">
        <v>35141.832339928776</v>
      </c>
    </row>
    <row r="111" spans="1:19" x14ac:dyDescent="0.3">
      <c r="A111" s="3"/>
      <c r="B111" s="4"/>
      <c r="C111" s="4" t="s">
        <v>61</v>
      </c>
      <c r="D111" s="10">
        <v>2.2999999999999998</v>
      </c>
      <c r="E111" s="17"/>
      <c r="F111" s="11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6"/>
    </row>
    <row r="112" spans="1:19" x14ac:dyDescent="0.3">
      <c r="A112" s="3"/>
      <c r="B112" s="4"/>
      <c r="C112" s="4" t="s">
        <v>61</v>
      </c>
      <c r="D112" s="10">
        <v>2.2999999999999998</v>
      </c>
      <c r="E112" s="17"/>
      <c r="F112" s="14" t="s">
        <v>50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6"/>
    </row>
    <row r="113" spans="1:19" x14ac:dyDescent="0.3">
      <c r="A113" s="3"/>
      <c r="B113" s="4"/>
      <c r="C113" s="4" t="s">
        <v>61</v>
      </c>
      <c r="D113" s="10">
        <v>2.2999999999999998</v>
      </c>
      <c r="E113" s="17"/>
      <c r="F113" s="14" t="s">
        <v>67</v>
      </c>
      <c r="G113" s="18">
        <v>19116299.514554445</v>
      </c>
      <c r="H113" s="18">
        <v>18715680.134577662</v>
      </c>
      <c r="I113" s="18">
        <v>16584953.226118054</v>
      </c>
      <c r="J113" s="18">
        <v>13342153.316655951</v>
      </c>
      <c r="K113" s="18">
        <v>10701463.716584673</v>
      </c>
      <c r="L113" s="18">
        <v>8166772.3336553639</v>
      </c>
      <c r="M113" s="18">
        <v>7010337.8177315826</v>
      </c>
      <c r="N113" s="18">
        <v>7295249.8777965829</v>
      </c>
      <c r="O113" s="18">
        <v>8659334.467561692</v>
      </c>
      <c r="P113" s="18">
        <v>11685670.734690851</v>
      </c>
      <c r="Q113" s="18">
        <v>15370338.834585078</v>
      </c>
      <c r="R113" s="18">
        <v>18142760.075085178</v>
      </c>
      <c r="S113" s="16"/>
    </row>
    <row r="114" spans="1:19" x14ac:dyDescent="0.3">
      <c r="A114" s="3"/>
      <c r="B114" s="4" t="s">
        <v>68</v>
      </c>
      <c r="C114" s="4" t="s">
        <v>61</v>
      </c>
      <c r="D114" s="10">
        <v>2.2999999999999998</v>
      </c>
      <c r="E114" s="17"/>
      <c r="F114" s="14" t="s">
        <v>7</v>
      </c>
      <c r="G114" s="21">
        <v>2.026E-2</v>
      </c>
      <c r="H114" s="21">
        <v>2.026E-2</v>
      </c>
      <c r="I114" s="21">
        <v>2.026E-2</v>
      </c>
      <c r="J114" s="21">
        <v>2.026E-2</v>
      </c>
      <c r="K114" s="21">
        <v>2.026E-2</v>
      </c>
      <c r="L114" s="21">
        <v>2.026E-2</v>
      </c>
      <c r="M114" s="21">
        <v>2.026E-2</v>
      </c>
      <c r="N114" s="21">
        <v>2.026E-2</v>
      </c>
      <c r="O114" s="21">
        <v>2.026E-2</v>
      </c>
      <c r="P114" s="21">
        <v>2.026E-2</v>
      </c>
      <c r="Q114" s="21">
        <v>2.026E-2</v>
      </c>
      <c r="R114" s="21">
        <v>2.026E-2</v>
      </c>
      <c r="S114" s="16"/>
    </row>
    <row r="115" spans="1:19" x14ac:dyDescent="0.3">
      <c r="A115" s="3"/>
      <c r="B115" s="4"/>
      <c r="C115" s="4" t="s">
        <v>61</v>
      </c>
      <c r="D115" s="10">
        <v>2.2999999999999998</v>
      </c>
      <c r="E115" s="17"/>
      <c r="F115" s="11" t="s">
        <v>8</v>
      </c>
      <c r="G115" s="20">
        <v>387296.22816487303</v>
      </c>
      <c r="H115" s="20">
        <v>379179.67952654342</v>
      </c>
      <c r="I115" s="20">
        <v>336011.15236115176</v>
      </c>
      <c r="J115" s="20">
        <v>270312.02619544958</v>
      </c>
      <c r="K115" s="20">
        <v>216811.65489800548</v>
      </c>
      <c r="L115" s="20">
        <v>165458.80747985767</v>
      </c>
      <c r="M115" s="20">
        <v>142029.44418724187</v>
      </c>
      <c r="N115" s="20">
        <v>147801.76252415878</v>
      </c>
      <c r="O115" s="20">
        <v>175438.11631279989</v>
      </c>
      <c r="P115" s="20">
        <v>236751.68908483663</v>
      </c>
      <c r="Q115" s="20">
        <v>311403.06478869368</v>
      </c>
      <c r="R115" s="20">
        <v>367572.31912122574</v>
      </c>
      <c r="S115" s="9">
        <v>3136065.9446448372</v>
      </c>
    </row>
    <row r="116" spans="1:19" x14ac:dyDescent="0.3">
      <c r="A116" s="3"/>
      <c r="B116" s="4"/>
      <c r="C116" s="4" t="s">
        <v>61</v>
      </c>
      <c r="D116" s="10">
        <v>2.2999999999999998</v>
      </c>
      <c r="E116" s="17"/>
      <c r="F116" s="11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6"/>
    </row>
    <row r="117" spans="1:19" x14ac:dyDescent="0.3">
      <c r="A117" s="3"/>
      <c r="B117" s="4"/>
      <c r="C117" s="4" t="s">
        <v>61</v>
      </c>
      <c r="D117" s="10">
        <v>2.2999999999999998</v>
      </c>
      <c r="E117" s="17"/>
      <c r="F117" s="31" t="s">
        <v>52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6"/>
    </row>
    <row r="118" spans="1:19" x14ac:dyDescent="0.3">
      <c r="A118" s="3"/>
      <c r="B118" s="4"/>
      <c r="C118" s="4" t="s">
        <v>61</v>
      </c>
      <c r="D118" s="10">
        <v>2.2999999999999998</v>
      </c>
      <c r="E118" s="17"/>
      <c r="F118" s="11" t="s">
        <v>53</v>
      </c>
      <c r="G118" s="18">
        <v>30433.815445552809</v>
      </c>
      <c r="H118" s="18">
        <v>29796.015422340031</v>
      </c>
      <c r="I118" s="18">
        <v>26403.823881944802</v>
      </c>
      <c r="J118" s="18">
        <v>21241.17334404726</v>
      </c>
      <c r="K118" s="18">
        <v>17037.103415326386</v>
      </c>
      <c r="L118" s="18">
        <v>13001.786344636426</v>
      </c>
      <c r="M118" s="18">
        <v>11160.70226841678</v>
      </c>
      <c r="N118" s="18">
        <v>11614.292203415902</v>
      </c>
      <c r="O118" s="18">
        <v>13785.962438307673</v>
      </c>
      <c r="P118" s="18">
        <v>18603.995309150079</v>
      </c>
      <c r="Q118" s="18">
        <v>24470.115414922562</v>
      </c>
      <c r="R118" s="18">
        <v>28883.906708915958</v>
      </c>
      <c r="S118" s="16"/>
    </row>
    <row r="119" spans="1:19" x14ac:dyDescent="0.3">
      <c r="A119" s="3"/>
      <c r="B119" s="4" t="s">
        <v>69</v>
      </c>
      <c r="C119" s="4" t="s">
        <v>61</v>
      </c>
      <c r="D119" s="10">
        <v>2.2999999999999998</v>
      </c>
      <c r="E119" s="17"/>
      <c r="F119" s="11" t="s">
        <v>55</v>
      </c>
      <c r="G119" s="32">
        <v>6.8000000000000005E-2</v>
      </c>
      <c r="H119" s="32">
        <v>6.8000000000000005E-2</v>
      </c>
      <c r="I119" s="32">
        <v>6.8000000000000005E-2</v>
      </c>
      <c r="J119" s="32">
        <v>6.8000000000000005E-2</v>
      </c>
      <c r="K119" s="32">
        <v>6.8000000000000005E-2</v>
      </c>
      <c r="L119" s="32">
        <v>6.8000000000000005E-2</v>
      </c>
      <c r="M119" s="32">
        <v>6.8000000000000005E-2</v>
      </c>
      <c r="N119" s="32">
        <v>6.8000000000000005E-2</v>
      </c>
      <c r="O119" s="32">
        <v>6.8000000000000005E-2</v>
      </c>
      <c r="P119" s="32">
        <v>6.8000000000000005E-2</v>
      </c>
      <c r="Q119" s="32">
        <v>6.8000000000000005E-2</v>
      </c>
      <c r="R119" s="32">
        <v>6.8000000000000005E-2</v>
      </c>
      <c r="S119" s="16"/>
    </row>
    <row r="120" spans="1:19" x14ac:dyDescent="0.3">
      <c r="A120" s="3"/>
      <c r="B120" s="4"/>
      <c r="C120" s="4" t="s">
        <v>61</v>
      </c>
      <c r="D120" s="10">
        <v>2.2999999999999998</v>
      </c>
      <c r="E120" s="17"/>
      <c r="F120" s="11" t="s">
        <v>56</v>
      </c>
      <c r="G120" s="20">
        <v>2069.499450297591</v>
      </c>
      <c r="H120" s="20">
        <v>2026.1290487191222</v>
      </c>
      <c r="I120" s="20">
        <v>1795.4600239722467</v>
      </c>
      <c r="J120" s="20">
        <v>1444.3997873952137</v>
      </c>
      <c r="K120" s="20">
        <v>1158.5230322421944</v>
      </c>
      <c r="L120" s="20">
        <v>884.12147143527704</v>
      </c>
      <c r="M120" s="20">
        <v>758.92775425234117</v>
      </c>
      <c r="N120" s="20">
        <v>789.77186983228137</v>
      </c>
      <c r="O120" s="20">
        <v>937.44544580492186</v>
      </c>
      <c r="P120" s="20">
        <v>1265.0716810222054</v>
      </c>
      <c r="Q120" s="20">
        <v>1663.9678482147344</v>
      </c>
      <c r="R120" s="20">
        <v>1964.1056562062852</v>
      </c>
      <c r="S120" s="9">
        <v>16757.423069394416</v>
      </c>
    </row>
    <row r="121" spans="1:19" x14ac:dyDescent="0.3">
      <c r="A121" s="3"/>
      <c r="B121" s="4"/>
      <c r="C121" s="4" t="s">
        <v>61</v>
      </c>
      <c r="D121" s="10">
        <v>2.2999999999999998</v>
      </c>
      <c r="E121" s="17"/>
      <c r="F121" s="11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3"/>
    </row>
    <row r="122" spans="1:19" x14ac:dyDescent="0.3">
      <c r="A122" s="3"/>
      <c r="B122" s="4"/>
      <c r="C122" s="4" t="s">
        <v>61</v>
      </c>
      <c r="D122" s="10">
        <v>2.2999999999999998</v>
      </c>
      <c r="E122" s="17"/>
      <c r="F122" s="14" t="s">
        <v>29</v>
      </c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3"/>
    </row>
    <row r="123" spans="1:19" x14ac:dyDescent="0.3">
      <c r="A123" s="3"/>
      <c r="B123" s="4"/>
      <c r="C123" s="4" t="s">
        <v>61</v>
      </c>
      <c r="D123" s="10">
        <v>2.2999999999999998</v>
      </c>
      <c r="E123" s="17"/>
      <c r="F123" s="14" t="s">
        <v>30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13"/>
    </row>
    <row r="124" spans="1:19" x14ac:dyDescent="0.3">
      <c r="A124" s="3"/>
      <c r="B124" s="4" t="s">
        <v>70</v>
      </c>
      <c r="C124" s="4" t="s">
        <v>61</v>
      </c>
      <c r="D124" s="10">
        <v>2.2999999999999998</v>
      </c>
      <c r="E124" s="17"/>
      <c r="F124" s="11" t="s">
        <v>32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3"/>
    </row>
    <row r="125" spans="1:19" x14ac:dyDescent="0.3">
      <c r="A125" s="3"/>
      <c r="B125" s="4"/>
      <c r="C125" s="4" t="s">
        <v>61</v>
      </c>
      <c r="D125" s="10">
        <v>2.2999999999999998</v>
      </c>
      <c r="E125" s="17"/>
      <c r="F125" s="11" t="s">
        <v>33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9">
        <v>0</v>
      </c>
    </row>
    <row r="126" spans="1:19" x14ac:dyDescent="0.3">
      <c r="A126" s="3" t="s">
        <v>61</v>
      </c>
      <c r="B126" s="4"/>
      <c r="C126" s="4" t="s">
        <v>61</v>
      </c>
      <c r="D126" s="10">
        <v>2.2999999999999998</v>
      </c>
      <c r="E126" s="17"/>
      <c r="F126" s="11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6"/>
    </row>
    <row r="127" spans="1:19" x14ac:dyDescent="0.3">
      <c r="A127" s="3"/>
      <c r="B127" s="4"/>
      <c r="C127" s="4" t="s">
        <v>61</v>
      </c>
      <c r="D127" s="10">
        <v>2.2999999999999998</v>
      </c>
      <c r="E127" s="17"/>
      <c r="F127" s="14" t="s">
        <v>57</v>
      </c>
      <c r="G127" s="18">
        <v>3745.3656562281344</v>
      </c>
      <c r="H127" s="18">
        <v>4116.7491900595987</v>
      </c>
      <c r="I127" s="18">
        <v>3542.3630362716699</v>
      </c>
      <c r="J127" s="18">
        <v>3402.2892445360635</v>
      </c>
      <c r="K127" s="18">
        <v>2979.7538149672118</v>
      </c>
      <c r="L127" s="18">
        <v>2700.5436538183417</v>
      </c>
      <c r="M127" s="18">
        <v>2048.3852327554664</v>
      </c>
      <c r="N127" s="18">
        <v>2058.8939211869806</v>
      </c>
      <c r="O127" s="18">
        <v>2778.4747797696741</v>
      </c>
      <c r="P127" s="18">
        <v>3015.4635455622979</v>
      </c>
      <c r="Q127" s="18">
        <v>3382.2035462871713</v>
      </c>
      <c r="R127" s="18">
        <v>3639.5745069965533</v>
      </c>
      <c r="S127" s="16"/>
    </row>
    <row r="128" spans="1:19" x14ac:dyDescent="0.3">
      <c r="A128" s="3"/>
      <c r="B128" s="4" t="s">
        <v>71</v>
      </c>
      <c r="C128" s="4" t="s">
        <v>61</v>
      </c>
      <c r="D128" s="10">
        <v>2.2999999999999998</v>
      </c>
      <c r="E128" s="17"/>
      <c r="F128" s="14" t="s">
        <v>59</v>
      </c>
      <c r="G128" s="21">
        <v>-0.6</v>
      </c>
      <c r="H128" s="21">
        <v>-0.6</v>
      </c>
      <c r="I128" s="21">
        <v>-0.6</v>
      </c>
      <c r="J128" s="21">
        <v>-0.6</v>
      </c>
      <c r="K128" s="21">
        <v>-0.6</v>
      </c>
      <c r="L128" s="21">
        <v>-0.6</v>
      </c>
      <c r="M128" s="21">
        <v>-0.6</v>
      </c>
      <c r="N128" s="21">
        <v>-0.6</v>
      </c>
      <c r="O128" s="21">
        <v>-0.6</v>
      </c>
      <c r="P128" s="21">
        <v>-0.6</v>
      </c>
      <c r="Q128" s="21">
        <v>-0.6</v>
      </c>
      <c r="R128" s="21">
        <v>-0.6</v>
      </c>
      <c r="S128" s="16"/>
    </row>
    <row r="129" spans="1:19" x14ac:dyDescent="0.3">
      <c r="A129" s="3"/>
      <c r="B129" s="4"/>
      <c r="C129" s="4" t="s">
        <v>61</v>
      </c>
      <c r="D129" s="10">
        <v>2.2999999999999998</v>
      </c>
      <c r="E129" s="17"/>
      <c r="F129" s="14" t="s">
        <v>60</v>
      </c>
      <c r="G129" s="33">
        <v>-2247.2193937368806</v>
      </c>
      <c r="H129" s="33">
        <v>-2470.0495140357593</v>
      </c>
      <c r="I129" s="33">
        <v>-2125.4178217630019</v>
      </c>
      <c r="J129" s="33">
        <v>-2041.3735467216379</v>
      </c>
      <c r="K129" s="33">
        <v>-1787.8522889803271</v>
      </c>
      <c r="L129" s="33">
        <v>-1620.3261922910049</v>
      </c>
      <c r="M129" s="33">
        <v>-1229.0311396532798</v>
      </c>
      <c r="N129" s="33">
        <v>-1235.3363527121883</v>
      </c>
      <c r="O129" s="33">
        <v>-1667.0848678618045</v>
      </c>
      <c r="P129" s="33">
        <v>-1809.2781273373787</v>
      </c>
      <c r="Q129" s="33">
        <v>-2029.3221277723028</v>
      </c>
      <c r="R129" s="33">
        <v>-2183.7447041979317</v>
      </c>
      <c r="S129" s="9">
        <v>-22446.036077063498</v>
      </c>
    </row>
    <row r="130" spans="1:19" x14ac:dyDescent="0.3">
      <c r="A130" s="3"/>
      <c r="B130" s="4"/>
      <c r="C130" s="4" t="s">
        <v>61</v>
      </c>
      <c r="D130" s="10">
        <v>2.2999999999999998</v>
      </c>
      <c r="E130" s="17"/>
      <c r="F130" s="11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6"/>
    </row>
    <row r="131" spans="1:19" x14ac:dyDescent="0.3">
      <c r="A131" s="3"/>
      <c r="B131" s="4"/>
      <c r="C131" s="4" t="s">
        <v>61</v>
      </c>
      <c r="D131" s="10">
        <v>2.2999999999999998</v>
      </c>
      <c r="E131" s="17"/>
      <c r="F131" s="11" t="s">
        <v>12</v>
      </c>
      <c r="G131" s="20">
        <v>-7086.1340962813474</v>
      </c>
      <c r="H131" s="20">
        <v>-7088.4779349846413</v>
      </c>
      <c r="I131" s="20">
        <v>-6243.2402742557169</v>
      </c>
      <c r="J131" s="20">
        <v>-5202.1181461897122</v>
      </c>
      <c r="K131" s="20">
        <v>-4243.0609263931674</v>
      </c>
      <c r="L131" s="20">
        <v>-3365.4625335148412</v>
      </c>
      <c r="M131" s="20">
        <v>-2767.9630286893889</v>
      </c>
      <c r="N131" s="20">
        <v>-2830.0934457398871</v>
      </c>
      <c r="O131" s="20">
        <v>-3497.2615282552251</v>
      </c>
      <c r="P131" s="20">
        <v>-4530.9850499453241</v>
      </c>
      <c r="Q131" s="20">
        <v>-5814.9619703298476</v>
      </c>
      <c r="R131" s="20">
        <v>-6745.0828851077822</v>
      </c>
      <c r="S131" s="9">
        <v>-59414.841819686888</v>
      </c>
    </row>
    <row r="132" spans="1:19" x14ac:dyDescent="0.3">
      <c r="A132" s="3"/>
      <c r="B132" s="4"/>
      <c r="C132" s="4" t="s">
        <v>61</v>
      </c>
      <c r="D132" s="10">
        <v>2.2999999999999998</v>
      </c>
      <c r="E132" s="17"/>
      <c r="F132" s="11" t="s">
        <v>13</v>
      </c>
      <c r="G132" s="22">
        <v>2165.4118163365192</v>
      </c>
      <c r="H132" s="22">
        <v>2166.1280568076618</v>
      </c>
      <c r="I132" s="22">
        <v>1907.8366396136876</v>
      </c>
      <c r="J132" s="22">
        <v>1589.6859910750659</v>
      </c>
      <c r="K132" s="22">
        <v>1296.6130957455625</v>
      </c>
      <c r="L132" s="22">
        <v>1028.4327446379064</v>
      </c>
      <c r="M132" s="22">
        <v>845.84623548854813</v>
      </c>
      <c r="N132" s="22">
        <v>864.83231977753542</v>
      </c>
      <c r="O132" s="22">
        <v>1068.7084572781559</v>
      </c>
      <c r="P132" s="22">
        <v>1384.5982073560474</v>
      </c>
      <c r="Q132" s="22">
        <v>1776.9614843596655</v>
      </c>
      <c r="R132" s="22">
        <v>2061.1918971793757</v>
      </c>
      <c r="S132" s="9">
        <v>18156.24694565573</v>
      </c>
    </row>
    <row r="133" spans="1:19" x14ac:dyDescent="0.3">
      <c r="A133" s="4"/>
      <c r="B133" s="4"/>
      <c r="C133" s="4"/>
      <c r="D133" s="23"/>
      <c r="E133" s="17"/>
      <c r="F133" s="24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16"/>
    </row>
    <row r="134" spans="1:19" x14ac:dyDescent="0.3">
      <c r="A134" s="3" t="s">
        <v>72</v>
      </c>
      <c r="B134" s="3"/>
      <c r="C134" s="4" t="s">
        <v>72</v>
      </c>
      <c r="D134" s="5" t="s">
        <v>72</v>
      </c>
      <c r="E134" s="6" t="s">
        <v>73</v>
      </c>
      <c r="F134" s="7" t="s">
        <v>2</v>
      </c>
      <c r="G134" s="8">
        <v>262331.40076520597</v>
      </c>
      <c r="H134" s="8">
        <v>280234.42281034152</v>
      </c>
      <c r="I134" s="8">
        <v>239477.5196395556</v>
      </c>
      <c r="J134" s="8">
        <v>256682.30649230364</v>
      </c>
      <c r="K134" s="8">
        <v>225873.11347284922</v>
      </c>
      <c r="L134" s="8">
        <v>201448.06997043744</v>
      </c>
      <c r="M134" s="8">
        <v>170643.60032433012</v>
      </c>
      <c r="N134" s="8">
        <v>164181.50835831717</v>
      </c>
      <c r="O134" s="8">
        <v>178184.42932409653</v>
      </c>
      <c r="P134" s="8">
        <v>207533.93091150798</v>
      </c>
      <c r="Q134" s="8">
        <v>233919.67287398904</v>
      </c>
      <c r="R134" s="8">
        <v>254861.95159398828</v>
      </c>
      <c r="S134" s="9">
        <v>2675371.9265369223</v>
      </c>
    </row>
    <row r="135" spans="1:19" x14ac:dyDescent="0.3">
      <c r="A135" s="3"/>
      <c r="B135" s="4"/>
      <c r="C135" s="4" t="s">
        <v>72</v>
      </c>
      <c r="D135" s="10">
        <v>2.4</v>
      </c>
      <c r="E135" s="6" t="s">
        <v>74</v>
      </c>
      <c r="F135" s="11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3"/>
    </row>
    <row r="136" spans="1:19" x14ac:dyDescent="0.3">
      <c r="A136" s="3"/>
      <c r="B136" s="4"/>
      <c r="C136" s="4" t="s">
        <v>72</v>
      </c>
      <c r="D136" s="10">
        <v>2.4</v>
      </c>
      <c r="E136" s="17"/>
      <c r="F136" s="14" t="s">
        <v>4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6"/>
    </row>
    <row r="137" spans="1:19" x14ac:dyDescent="0.3">
      <c r="A137" s="3"/>
      <c r="B137" s="4"/>
      <c r="C137" s="4" t="s">
        <v>72</v>
      </c>
      <c r="D137" s="10">
        <v>2.4</v>
      </c>
      <c r="E137" s="17"/>
      <c r="F137" s="14" t="s">
        <v>18</v>
      </c>
      <c r="G137" s="18">
        <v>6</v>
      </c>
      <c r="H137" s="18">
        <v>6</v>
      </c>
      <c r="I137" s="18">
        <v>6</v>
      </c>
      <c r="J137" s="18">
        <v>6</v>
      </c>
      <c r="K137" s="18">
        <v>6</v>
      </c>
      <c r="L137" s="18">
        <v>6</v>
      </c>
      <c r="M137" s="18">
        <v>6</v>
      </c>
      <c r="N137" s="18">
        <v>6</v>
      </c>
      <c r="O137" s="18">
        <v>6</v>
      </c>
      <c r="P137" s="18">
        <v>6</v>
      </c>
      <c r="Q137" s="18">
        <v>6</v>
      </c>
      <c r="R137" s="18">
        <v>6</v>
      </c>
      <c r="S137" s="16"/>
    </row>
    <row r="138" spans="1:19" x14ac:dyDescent="0.3">
      <c r="A138" s="3"/>
      <c r="B138" s="4"/>
      <c r="C138" s="4" t="s">
        <v>72</v>
      </c>
      <c r="D138" s="10">
        <v>2.4</v>
      </c>
      <c r="E138" s="17"/>
      <c r="F138" s="11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3"/>
    </row>
    <row r="139" spans="1:19" x14ac:dyDescent="0.3">
      <c r="A139" s="3"/>
      <c r="B139" s="4"/>
      <c r="C139" s="4" t="s">
        <v>72</v>
      </c>
      <c r="D139" s="10">
        <v>2.4</v>
      </c>
      <c r="E139" s="17"/>
      <c r="F139" s="14" t="s">
        <v>44</v>
      </c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6"/>
    </row>
    <row r="140" spans="1:19" x14ac:dyDescent="0.3">
      <c r="A140" s="3"/>
      <c r="B140" s="4"/>
      <c r="C140" s="4" t="s">
        <v>72</v>
      </c>
      <c r="D140" s="10">
        <v>2.4</v>
      </c>
      <c r="E140" s="17"/>
      <c r="F140" s="14" t="s">
        <v>64</v>
      </c>
      <c r="G140" s="18">
        <v>21160.664913658526</v>
      </c>
      <c r="H140" s="18">
        <v>21856.829094994777</v>
      </c>
      <c r="I140" s="18">
        <v>19508.660486109755</v>
      </c>
      <c r="J140" s="18">
        <v>25100.552598842718</v>
      </c>
      <c r="K140" s="18">
        <v>23241.798743687661</v>
      </c>
      <c r="L140" s="18">
        <v>21428.286940280559</v>
      </c>
      <c r="M140" s="18">
        <v>14794.507952485288</v>
      </c>
      <c r="N140" s="18">
        <v>11688.307781083035</v>
      </c>
      <c r="O140" s="18">
        <v>16620.429264631923</v>
      </c>
      <c r="P140" s="18">
        <v>18282.546040510824</v>
      </c>
      <c r="Q140" s="18">
        <v>21491.809252028459</v>
      </c>
      <c r="R140" s="18">
        <v>23311.495711378895</v>
      </c>
      <c r="S140" s="16"/>
    </row>
    <row r="141" spans="1:19" x14ac:dyDescent="0.3">
      <c r="A141" s="3"/>
      <c r="B141" s="4" t="s">
        <v>75</v>
      </c>
      <c r="C141" s="4" t="s">
        <v>72</v>
      </c>
      <c r="D141" s="10">
        <v>2.4</v>
      </c>
      <c r="E141" s="17"/>
      <c r="F141" s="14" t="s">
        <v>7</v>
      </c>
      <c r="G141" s="19">
        <v>1.66</v>
      </c>
      <c r="H141" s="19">
        <v>1.66</v>
      </c>
      <c r="I141" s="19">
        <v>1.66</v>
      </c>
      <c r="J141" s="19">
        <v>1.66</v>
      </c>
      <c r="K141" s="19">
        <v>1.66</v>
      </c>
      <c r="L141" s="19">
        <v>1.66</v>
      </c>
      <c r="M141" s="19">
        <v>1.66</v>
      </c>
      <c r="N141" s="19">
        <v>1.66</v>
      </c>
      <c r="O141" s="19">
        <v>1.66</v>
      </c>
      <c r="P141" s="19">
        <v>1.66</v>
      </c>
      <c r="Q141" s="19">
        <v>1.66</v>
      </c>
      <c r="R141" s="19">
        <v>1.66</v>
      </c>
      <c r="S141" s="16"/>
    </row>
    <row r="142" spans="1:19" x14ac:dyDescent="0.3">
      <c r="A142" s="3"/>
      <c r="B142" s="4"/>
      <c r="C142" s="4" t="s">
        <v>72</v>
      </c>
      <c r="D142" s="10">
        <v>2.4</v>
      </c>
      <c r="E142" s="17"/>
      <c r="F142" s="14" t="s">
        <v>8</v>
      </c>
      <c r="G142" s="20">
        <v>35126.703756673152</v>
      </c>
      <c r="H142" s="20">
        <v>36282.336297691327</v>
      </c>
      <c r="I142" s="20">
        <v>32384.376406942192</v>
      </c>
      <c r="J142" s="20">
        <v>41666.917314078913</v>
      </c>
      <c r="K142" s="20">
        <v>38581.385914521517</v>
      </c>
      <c r="L142" s="20">
        <v>35570.956320865727</v>
      </c>
      <c r="M142" s="20">
        <v>24558.883201125576</v>
      </c>
      <c r="N142" s="20">
        <v>19402.590916597837</v>
      </c>
      <c r="O142" s="20">
        <v>27589.91257928899</v>
      </c>
      <c r="P142" s="20">
        <v>30349.026427247965</v>
      </c>
      <c r="Q142" s="20">
        <v>35676.403358367243</v>
      </c>
      <c r="R142" s="20">
        <v>38697.082880888964</v>
      </c>
      <c r="S142" s="9">
        <v>395886.57537428942</v>
      </c>
    </row>
    <row r="143" spans="1:19" x14ac:dyDescent="0.3">
      <c r="A143" s="3"/>
      <c r="B143" s="4"/>
      <c r="C143" s="4" t="s">
        <v>72</v>
      </c>
      <c r="D143" s="10">
        <v>2.4</v>
      </c>
      <c r="E143" s="17"/>
      <c r="F143" s="14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3"/>
    </row>
    <row r="144" spans="1:19" x14ac:dyDescent="0.3">
      <c r="A144" s="3"/>
      <c r="B144" s="4"/>
      <c r="C144" s="4" t="s">
        <v>72</v>
      </c>
      <c r="D144" s="10">
        <v>2.4</v>
      </c>
      <c r="E144" s="17"/>
      <c r="F144" s="14" t="s">
        <v>50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6"/>
    </row>
    <row r="145" spans="1:19" x14ac:dyDescent="0.3">
      <c r="A145" s="3"/>
      <c r="B145" s="4"/>
      <c r="C145" s="4" t="s">
        <v>72</v>
      </c>
      <c r="D145" s="10">
        <v>2.4</v>
      </c>
      <c r="E145" s="17"/>
      <c r="F145" s="14" t="s">
        <v>10</v>
      </c>
      <c r="G145" s="18">
        <v>14298365.789999999</v>
      </c>
      <c r="H145" s="18">
        <v>15326748.859999999</v>
      </c>
      <c r="I145" s="18">
        <v>13039255.35</v>
      </c>
      <c r="J145" s="18">
        <v>13681468.140000001</v>
      </c>
      <c r="K145" s="18">
        <v>11958177.600000001</v>
      </c>
      <c r="L145" s="18">
        <v>10615875.309999999</v>
      </c>
      <c r="M145" s="18">
        <v>9228537.7000000011</v>
      </c>
      <c r="N145" s="18">
        <v>9058034.6099999994</v>
      </c>
      <c r="O145" s="18">
        <v>9553953.6300000008</v>
      </c>
      <c r="P145" s="18">
        <v>11203229.629999999</v>
      </c>
      <c r="Q145" s="18">
        <v>12565400.92</v>
      </c>
      <c r="R145" s="18">
        <v>13697692.460000012</v>
      </c>
      <c r="S145" s="16"/>
    </row>
    <row r="146" spans="1:19" x14ac:dyDescent="0.3">
      <c r="A146" s="3"/>
      <c r="B146" s="4" t="s">
        <v>76</v>
      </c>
      <c r="C146" s="4" t="s">
        <v>72</v>
      </c>
      <c r="D146" s="10">
        <v>2.4</v>
      </c>
      <c r="E146" s="17"/>
      <c r="F146" s="14" t="s">
        <v>7</v>
      </c>
      <c r="G146" s="21">
        <v>1.6750000000000001E-2</v>
      </c>
      <c r="H146" s="21">
        <v>1.6750000000000001E-2</v>
      </c>
      <c r="I146" s="21">
        <v>1.6750000000000001E-2</v>
      </c>
      <c r="J146" s="21">
        <v>1.6750000000000001E-2</v>
      </c>
      <c r="K146" s="21">
        <v>1.6750000000000001E-2</v>
      </c>
      <c r="L146" s="21">
        <v>1.6750000000000001E-2</v>
      </c>
      <c r="M146" s="21">
        <v>1.6750000000000001E-2</v>
      </c>
      <c r="N146" s="21">
        <v>1.6750000000000001E-2</v>
      </c>
      <c r="O146" s="21">
        <v>1.6750000000000001E-2</v>
      </c>
      <c r="P146" s="21">
        <v>1.6750000000000001E-2</v>
      </c>
      <c r="Q146" s="21">
        <v>1.6750000000000001E-2</v>
      </c>
      <c r="R146" s="21">
        <v>1.6750000000000001E-2</v>
      </c>
      <c r="S146" s="16"/>
    </row>
    <row r="147" spans="1:19" x14ac:dyDescent="0.3">
      <c r="A147" s="3"/>
      <c r="B147" s="4"/>
      <c r="C147" s="4" t="s">
        <v>72</v>
      </c>
      <c r="D147" s="10">
        <v>2.4</v>
      </c>
      <c r="E147" s="17"/>
      <c r="F147" s="11" t="s">
        <v>8</v>
      </c>
      <c r="G147" s="20">
        <v>239497.62698249999</v>
      </c>
      <c r="H147" s="20">
        <v>256723.043405</v>
      </c>
      <c r="I147" s="20">
        <v>218407.52711250001</v>
      </c>
      <c r="J147" s="20">
        <v>229164.59134500002</v>
      </c>
      <c r="K147" s="20">
        <v>200299.47480000003</v>
      </c>
      <c r="L147" s="20">
        <v>177815.91144249999</v>
      </c>
      <c r="M147" s="20">
        <v>154578.00647500003</v>
      </c>
      <c r="N147" s="20">
        <v>151722.07971749999</v>
      </c>
      <c r="O147" s="20">
        <v>160028.72330250003</v>
      </c>
      <c r="P147" s="20">
        <v>187654.09630249999</v>
      </c>
      <c r="Q147" s="20">
        <v>210470.46541</v>
      </c>
      <c r="R147" s="20">
        <v>229436.34870500021</v>
      </c>
      <c r="S147" s="9">
        <v>2415797.8950000005</v>
      </c>
    </row>
    <row r="148" spans="1:19" x14ac:dyDescent="0.3">
      <c r="A148" s="3"/>
      <c r="B148" s="4"/>
      <c r="C148" s="4" t="s">
        <v>72</v>
      </c>
      <c r="D148" s="10">
        <v>2.4</v>
      </c>
      <c r="E148" s="17"/>
      <c r="F148" s="11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3"/>
    </row>
    <row r="149" spans="1:19" x14ac:dyDescent="0.3">
      <c r="A149" s="3"/>
      <c r="B149" s="4"/>
      <c r="C149" s="4" t="s">
        <v>72</v>
      </c>
      <c r="D149" s="10">
        <v>2.4</v>
      </c>
      <c r="E149" s="17"/>
      <c r="F149" s="14" t="s">
        <v>57</v>
      </c>
      <c r="G149" s="18">
        <v>17017.74559740342</v>
      </c>
      <c r="H149" s="18">
        <v>17577.611980635924</v>
      </c>
      <c r="I149" s="18">
        <v>15689.177181027109</v>
      </c>
      <c r="J149" s="18">
        <v>20186.266368484197</v>
      </c>
      <c r="K149" s="18">
        <v>18691.42675147366</v>
      </c>
      <c r="L149" s="18">
        <v>17232.971516999907</v>
      </c>
      <c r="M149" s="18">
        <v>11897.980219499035</v>
      </c>
      <c r="N149" s="18">
        <v>9399.9242979474075</v>
      </c>
      <c r="O149" s="18">
        <v>13366.415379631069</v>
      </c>
      <c r="P149" s="18">
        <v>14703.116308476938</v>
      </c>
      <c r="Q149" s="18">
        <v>17284.057177374736</v>
      </c>
      <c r="R149" s="18">
        <v>18747.478169041085</v>
      </c>
      <c r="S149" s="13"/>
    </row>
    <row r="150" spans="1:19" x14ac:dyDescent="0.3">
      <c r="A150" s="3"/>
      <c r="B150" s="4" t="s">
        <v>71</v>
      </c>
      <c r="C150" s="4" t="s">
        <v>72</v>
      </c>
      <c r="D150" s="10">
        <v>2.4</v>
      </c>
      <c r="E150" s="17"/>
      <c r="F150" s="14" t="s">
        <v>59</v>
      </c>
      <c r="G150" s="21">
        <v>-0.6</v>
      </c>
      <c r="H150" s="21">
        <v>-0.6</v>
      </c>
      <c r="I150" s="21">
        <v>-0.6</v>
      </c>
      <c r="J150" s="21">
        <v>-0.6</v>
      </c>
      <c r="K150" s="21">
        <v>-0.6</v>
      </c>
      <c r="L150" s="21">
        <v>-0.6</v>
      </c>
      <c r="M150" s="21">
        <v>-0.6</v>
      </c>
      <c r="N150" s="21">
        <v>-0.6</v>
      </c>
      <c r="O150" s="21">
        <v>-0.6</v>
      </c>
      <c r="P150" s="21">
        <v>-0.6</v>
      </c>
      <c r="Q150" s="21">
        <v>-0.6</v>
      </c>
      <c r="R150" s="21">
        <v>-0.6</v>
      </c>
      <c r="S150" s="16"/>
    </row>
    <row r="151" spans="1:19" x14ac:dyDescent="0.3">
      <c r="A151" s="3"/>
      <c r="B151" s="4"/>
      <c r="C151" s="4" t="s">
        <v>72</v>
      </c>
      <c r="D151" s="10">
        <v>2.4</v>
      </c>
      <c r="E151" s="17"/>
      <c r="F151" s="14" t="s">
        <v>60</v>
      </c>
      <c r="G151" s="33">
        <v>-10210.647358442051</v>
      </c>
      <c r="H151" s="33">
        <v>-10546.567188381554</v>
      </c>
      <c r="I151" s="33">
        <v>-9413.5063086162645</v>
      </c>
      <c r="J151" s="33">
        <v>-12111.759821090518</v>
      </c>
      <c r="K151" s="33">
        <v>-11214.856050884197</v>
      </c>
      <c r="L151" s="33">
        <v>-10339.782910199943</v>
      </c>
      <c r="M151" s="33">
        <v>-7138.7881316994208</v>
      </c>
      <c r="N151" s="33">
        <v>-5639.9545787684447</v>
      </c>
      <c r="O151" s="33">
        <v>-8019.8492277786409</v>
      </c>
      <c r="P151" s="33">
        <v>-8821.8697850861627</v>
      </c>
      <c r="Q151" s="33">
        <v>-10370.434306424841</v>
      </c>
      <c r="R151" s="33">
        <v>-11248.486901424651</v>
      </c>
      <c r="S151" s="9">
        <v>-115076.5025687967</v>
      </c>
    </row>
    <row r="152" spans="1:19" x14ac:dyDescent="0.3">
      <c r="A152" s="3"/>
      <c r="B152" s="4"/>
      <c r="C152" s="4" t="s">
        <v>72</v>
      </c>
      <c r="D152" s="10">
        <v>2.4</v>
      </c>
      <c r="E152" s="17"/>
      <c r="F152" s="14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6"/>
    </row>
    <row r="153" spans="1:19" x14ac:dyDescent="0.3">
      <c r="A153" s="3"/>
      <c r="B153" s="4"/>
      <c r="C153" s="4" t="s">
        <v>72</v>
      </c>
      <c r="D153" s="10">
        <v>2.4</v>
      </c>
      <c r="E153" s="17"/>
      <c r="F153" s="11" t="s">
        <v>12</v>
      </c>
      <c r="G153" s="20">
        <v>-3966.2052507109661</v>
      </c>
      <c r="H153" s="20">
        <v>-4236.8821877146465</v>
      </c>
      <c r="I153" s="20">
        <v>-3620.6759581623892</v>
      </c>
      <c r="J153" s="20">
        <v>-3880.7962325698263</v>
      </c>
      <c r="K153" s="20">
        <v>-3414.9900699545601</v>
      </c>
      <c r="L153" s="20">
        <v>-3045.7062727974862</v>
      </c>
      <c r="M153" s="20">
        <v>-2579.9715231663927</v>
      </c>
      <c r="N153" s="20">
        <v>-2482.2707408299407</v>
      </c>
      <c r="O153" s="20">
        <v>-2693.9817998101557</v>
      </c>
      <c r="P153" s="20">
        <v>-3137.7187941699267</v>
      </c>
      <c r="Q153" s="20">
        <v>-3536.6465169291359</v>
      </c>
      <c r="R153" s="20">
        <v>-3853.2741702669682</v>
      </c>
      <c r="S153" s="9">
        <v>-40449.119517082385</v>
      </c>
    </row>
    <row r="154" spans="1:19" x14ac:dyDescent="0.3">
      <c r="A154" s="3"/>
      <c r="B154" s="4"/>
      <c r="C154" s="4" t="s">
        <v>72</v>
      </c>
      <c r="D154" s="10">
        <v>2.4</v>
      </c>
      <c r="E154" s="17"/>
      <c r="F154" s="11" t="s">
        <v>13</v>
      </c>
      <c r="G154" s="22">
        <v>1883.9226351858367</v>
      </c>
      <c r="H154" s="22">
        <v>2012.4924837463961</v>
      </c>
      <c r="I154" s="22">
        <v>1719.7983868919982</v>
      </c>
      <c r="J154" s="22">
        <v>1843.3538868851158</v>
      </c>
      <c r="K154" s="22">
        <v>1622.0988791664281</v>
      </c>
      <c r="L154" s="22">
        <v>1446.6913900691661</v>
      </c>
      <c r="M154" s="22">
        <v>1225.4703030703668</v>
      </c>
      <c r="N154" s="22">
        <v>1179.0630438177063</v>
      </c>
      <c r="O154" s="22">
        <v>1279.6244698963228</v>
      </c>
      <c r="P154" s="22">
        <v>1490.3967610161155</v>
      </c>
      <c r="Q154" s="22">
        <v>1679.8849289757779</v>
      </c>
      <c r="R154" s="22">
        <v>1830.2810797907136</v>
      </c>
      <c r="S154" s="9">
        <v>19213.078248511949</v>
      </c>
    </row>
    <row r="155" spans="1:19" x14ac:dyDescent="0.3">
      <c r="A155" s="4"/>
      <c r="B155" s="4"/>
      <c r="C155" s="4"/>
      <c r="D155" s="23"/>
      <c r="E155" s="17"/>
      <c r="F155" s="2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13"/>
    </row>
    <row r="156" spans="1:19" x14ac:dyDescent="0.3">
      <c r="A156" s="4"/>
      <c r="B156" s="4"/>
      <c r="C156" s="4" t="s">
        <v>77</v>
      </c>
      <c r="D156" s="10">
        <v>4.1100000000000003</v>
      </c>
      <c r="E156" s="17" t="s">
        <v>78</v>
      </c>
      <c r="F156" s="14" t="s">
        <v>18</v>
      </c>
      <c r="G156" s="18">
        <v>398</v>
      </c>
      <c r="H156" s="18">
        <v>398</v>
      </c>
      <c r="I156" s="18">
        <v>398</v>
      </c>
      <c r="J156" s="18">
        <v>398</v>
      </c>
      <c r="K156" s="18">
        <v>398</v>
      </c>
      <c r="L156" s="18">
        <v>398</v>
      </c>
      <c r="M156" s="18">
        <v>398</v>
      </c>
      <c r="N156" s="18">
        <v>398</v>
      </c>
      <c r="O156" s="18">
        <v>398</v>
      </c>
      <c r="P156" s="18">
        <v>398</v>
      </c>
      <c r="Q156" s="18">
        <v>398</v>
      </c>
      <c r="R156" s="18">
        <v>398</v>
      </c>
      <c r="S156" s="13"/>
    </row>
    <row r="157" spans="1:19" x14ac:dyDescent="0.3">
      <c r="A157" s="4"/>
      <c r="B157" s="4"/>
      <c r="C157" s="4" t="s">
        <v>77</v>
      </c>
      <c r="D157" s="10" t="s">
        <v>79</v>
      </c>
      <c r="E157" s="17"/>
      <c r="F157" s="14" t="s">
        <v>10</v>
      </c>
      <c r="G157" s="18">
        <v>79652.63</v>
      </c>
      <c r="H157" s="18">
        <v>79803.489999999991</v>
      </c>
      <c r="I157" s="18">
        <v>79795.12</v>
      </c>
      <c r="J157" s="18">
        <v>80019.750000000015</v>
      </c>
      <c r="K157" s="18">
        <v>80797.66</v>
      </c>
      <c r="L157" s="18">
        <v>80820.899999999994</v>
      </c>
      <c r="M157" s="18">
        <v>80757.48</v>
      </c>
      <c r="N157" s="18">
        <v>80710.64</v>
      </c>
      <c r="O157" s="18">
        <v>81046.8</v>
      </c>
      <c r="P157" s="18">
        <v>81025.820000000007</v>
      </c>
      <c r="Q157" s="18">
        <v>81120.27</v>
      </c>
      <c r="R157" s="18">
        <v>81046.668077202397</v>
      </c>
      <c r="S157" s="13"/>
    </row>
    <row r="158" spans="1:19" x14ac:dyDescent="0.3">
      <c r="A158" s="3" t="s">
        <v>77</v>
      </c>
      <c r="B158" s="3"/>
      <c r="C158" s="3"/>
      <c r="D158" s="5" t="s">
        <v>77</v>
      </c>
      <c r="E158" s="6"/>
      <c r="F158" s="7" t="s">
        <v>80</v>
      </c>
      <c r="G158" s="35">
        <v>32734</v>
      </c>
      <c r="H158" s="35">
        <v>32734</v>
      </c>
      <c r="I158" s="35">
        <v>32734</v>
      </c>
      <c r="J158" s="35">
        <v>32734</v>
      </c>
      <c r="K158" s="35">
        <v>32734</v>
      </c>
      <c r="L158" s="35">
        <v>32734</v>
      </c>
      <c r="M158" s="35">
        <v>32734</v>
      </c>
      <c r="N158" s="35">
        <v>32734</v>
      </c>
      <c r="O158" s="35">
        <v>32734</v>
      </c>
      <c r="P158" s="35">
        <v>32734</v>
      </c>
      <c r="Q158" s="35">
        <v>32734</v>
      </c>
      <c r="R158" s="35">
        <v>32734</v>
      </c>
      <c r="S158" s="9">
        <v>392808</v>
      </c>
    </row>
    <row r="159" spans="1:19" x14ac:dyDescent="0.3">
      <c r="A159" s="3"/>
      <c r="B159" s="3"/>
      <c r="C159" s="3"/>
      <c r="D159" s="36"/>
      <c r="E159" s="6"/>
      <c r="F159" s="37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9"/>
    </row>
    <row r="160" spans="1:19" ht="15" thickBot="1" x14ac:dyDescent="0.35">
      <c r="A160" s="40"/>
      <c r="B160" s="40"/>
      <c r="C160" s="40"/>
      <c r="D160" s="41"/>
      <c r="E160" s="41"/>
      <c r="F160" s="42" t="s">
        <v>81</v>
      </c>
      <c r="G160" s="43">
        <v>2617633.9936668444</v>
      </c>
      <c r="H160" s="43">
        <v>2548812.7738910369</v>
      </c>
      <c r="I160" s="43">
        <v>2198063.8099819766</v>
      </c>
      <c r="J160" s="43">
        <v>1875568.7215072399</v>
      </c>
      <c r="K160" s="43">
        <v>1491698.6633322898</v>
      </c>
      <c r="L160" s="43">
        <v>1164573.3690852178</v>
      </c>
      <c r="M160" s="43">
        <v>929556.40489207371</v>
      </c>
      <c r="N160" s="43">
        <v>908353.67183587956</v>
      </c>
      <c r="O160" s="43">
        <v>1068880.6895064777</v>
      </c>
      <c r="P160" s="43">
        <v>1448401.6783753959</v>
      </c>
      <c r="Q160" s="43">
        <v>1944402.6805608252</v>
      </c>
      <c r="R160" s="43">
        <v>2316842.8952309578</v>
      </c>
      <c r="S160" s="44">
        <v>20512789.351866212</v>
      </c>
    </row>
    <row r="163" spans="1:1" x14ac:dyDescent="0.3">
      <c r="A163" s="71" t="s">
        <v>113</v>
      </c>
    </row>
  </sheetData>
  <mergeCells count="1">
    <mergeCell ref="A3:F3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84051-9C0D-45A9-98BA-5D3462FF46C9}">
  <dimension ref="A1:S163"/>
  <sheetViews>
    <sheetView workbookViewId="0">
      <selection activeCell="A7" sqref="A7"/>
    </sheetView>
  </sheetViews>
  <sheetFormatPr defaultRowHeight="14.4" x14ac:dyDescent="0.3"/>
  <cols>
    <col min="6" max="6" width="23.109375" bestFit="1" customWidth="1"/>
    <col min="7" max="12" width="12.88671875" bestFit="1" customWidth="1"/>
    <col min="13" max="14" width="11.33203125" bestFit="1" customWidth="1"/>
    <col min="15" max="18" width="12.88671875" bestFit="1" customWidth="1"/>
    <col min="19" max="19" width="14" bestFit="1" customWidth="1"/>
  </cols>
  <sheetData>
    <row r="1" spans="1:19" s="67" customFormat="1" x14ac:dyDescent="0.3">
      <c r="G1" s="68" t="s">
        <v>100</v>
      </c>
      <c r="H1" s="68" t="s">
        <v>101</v>
      </c>
      <c r="I1" s="68" t="s">
        <v>102</v>
      </c>
      <c r="J1" s="68" t="s">
        <v>103</v>
      </c>
      <c r="K1" s="68" t="s">
        <v>104</v>
      </c>
      <c r="L1" s="68" t="s">
        <v>105</v>
      </c>
      <c r="M1" s="68" t="s">
        <v>106</v>
      </c>
      <c r="N1" s="68" t="s">
        <v>107</v>
      </c>
      <c r="O1" s="68" t="s">
        <v>108</v>
      </c>
      <c r="P1" s="68" t="s">
        <v>109</v>
      </c>
      <c r="Q1" s="68" t="s">
        <v>110</v>
      </c>
      <c r="R1" s="68" t="s">
        <v>111</v>
      </c>
      <c r="S1" s="68" t="s">
        <v>112</v>
      </c>
    </row>
    <row r="3" spans="1:19" x14ac:dyDescent="0.3">
      <c r="A3" s="65" t="s">
        <v>84</v>
      </c>
      <c r="B3" s="65"/>
      <c r="C3" s="65"/>
      <c r="D3" s="65"/>
      <c r="E3" s="65"/>
      <c r="F3" s="6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x14ac:dyDescent="0.3">
      <c r="A4" s="3" t="s">
        <v>0</v>
      </c>
      <c r="B4" s="3"/>
      <c r="C4" s="4" t="s">
        <v>0</v>
      </c>
      <c r="D4" s="5" t="s">
        <v>0</v>
      </c>
      <c r="E4" s="6" t="s">
        <v>1</v>
      </c>
      <c r="F4" s="7" t="s">
        <v>2</v>
      </c>
      <c r="G4" s="8">
        <v>13106.303269693155</v>
      </c>
      <c r="H4" s="8">
        <v>12878.509623844675</v>
      </c>
      <c r="I4" s="8">
        <v>10877.917455565699</v>
      </c>
      <c r="J4" s="8">
        <v>8943.4391017875732</v>
      </c>
      <c r="K4" s="8">
        <v>7046.4058231726403</v>
      </c>
      <c r="L4" s="8">
        <v>5394.1223838312553</v>
      </c>
      <c r="M4" s="8">
        <v>4478.0626211602957</v>
      </c>
      <c r="N4" s="8">
        <v>4482.4763016772076</v>
      </c>
      <c r="O4" s="8">
        <v>5004.7180167273837</v>
      </c>
      <c r="P4" s="8">
        <v>6741.4517281733151</v>
      </c>
      <c r="Q4" s="8">
        <v>9306.7382618537231</v>
      </c>
      <c r="R4" s="8">
        <v>11633.884207175703</v>
      </c>
      <c r="S4" s="9">
        <v>99894.028794662619</v>
      </c>
    </row>
    <row r="5" spans="1:19" x14ac:dyDescent="0.3">
      <c r="A5" s="3"/>
      <c r="B5" s="4"/>
      <c r="C5" s="4" t="s">
        <v>0</v>
      </c>
      <c r="D5" s="10">
        <v>1.1000000000000001</v>
      </c>
      <c r="E5" s="6" t="s">
        <v>3</v>
      </c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</row>
    <row r="6" spans="1:19" x14ac:dyDescent="0.3">
      <c r="A6" s="3"/>
      <c r="B6" s="4"/>
      <c r="C6" s="4" t="s">
        <v>0</v>
      </c>
      <c r="D6" s="10">
        <v>1.1000000000000001</v>
      </c>
      <c r="E6" s="6"/>
      <c r="F6" s="14" t="s">
        <v>4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6"/>
    </row>
    <row r="7" spans="1:19" x14ac:dyDescent="0.3">
      <c r="A7" s="3"/>
      <c r="B7" s="4"/>
      <c r="C7" s="4" t="s">
        <v>0</v>
      </c>
      <c r="D7" s="10">
        <v>1.1000000000000001</v>
      </c>
      <c r="E7" s="17"/>
      <c r="F7" s="14" t="s">
        <v>5</v>
      </c>
      <c r="G7" s="18">
        <v>314</v>
      </c>
      <c r="H7" s="18">
        <v>314</v>
      </c>
      <c r="I7" s="18">
        <v>314</v>
      </c>
      <c r="J7" s="18">
        <v>314</v>
      </c>
      <c r="K7" s="18">
        <v>314</v>
      </c>
      <c r="L7" s="18">
        <v>314</v>
      </c>
      <c r="M7" s="18">
        <v>314</v>
      </c>
      <c r="N7" s="18">
        <v>314</v>
      </c>
      <c r="O7" s="18">
        <v>314</v>
      </c>
      <c r="P7" s="18">
        <v>314</v>
      </c>
      <c r="Q7" s="18">
        <v>314</v>
      </c>
      <c r="R7" s="18">
        <v>314</v>
      </c>
      <c r="S7" s="16"/>
    </row>
    <row r="8" spans="1:19" x14ac:dyDescent="0.3">
      <c r="A8" s="3"/>
      <c r="B8" s="4" t="s">
        <v>6</v>
      </c>
      <c r="C8" s="4" t="s">
        <v>0</v>
      </c>
      <c r="D8" s="10">
        <v>1.1000000000000001</v>
      </c>
      <c r="E8" s="17"/>
      <c r="F8" s="14" t="s">
        <v>7</v>
      </c>
      <c r="G8" s="19">
        <v>7.02</v>
      </c>
      <c r="H8" s="19">
        <v>7.02</v>
      </c>
      <c r="I8" s="19">
        <v>7.02</v>
      </c>
      <c r="J8" s="19">
        <v>7.02</v>
      </c>
      <c r="K8" s="19">
        <v>7.02</v>
      </c>
      <c r="L8" s="19">
        <v>7.02</v>
      </c>
      <c r="M8" s="19">
        <v>7.02</v>
      </c>
      <c r="N8" s="19">
        <v>7.02</v>
      </c>
      <c r="O8" s="19">
        <v>7.02</v>
      </c>
      <c r="P8" s="19">
        <v>7.02</v>
      </c>
      <c r="Q8" s="19">
        <v>7.02</v>
      </c>
      <c r="R8" s="19">
        <v>7.02</v>
      </c>
      <c r="S8" s="16"/>
    </row>
    <row r="9" spans="1:19" x14ac:dyDescent="0.3">
      <c r="A9" s="3"/>
      <c r="B9" s="4"/>
      <c r="C9" s="4" t="s">
        <v>0</v>
      </c>
      <c r="D9" s="10">
        <v>1.1000000000000001</v>
      </c>
      <c r="E9" s="17"/>
      <c r="F9" s="14" t="s">
        <v>8</v>
      </c>
      <c r="G9" s="20">
        <v>2204.2799999999997</v>
      </c>
      <c r="H9" s="20">
        <v>2204.2799999999997</v>
      </c>
      <c r="I9" s="20">
        <v>2204.2799999999997</v>
      </c>
      <c r="J9" s="20">
        <v>2204.2799999999997</v>
      </c>
      <c r="K9" s="20">
        <v>2204.2799999999997</v>
      </c>
      <c r="L9" s="20">
        <v>2204.2799999999997</v>
      </c>
      <c r="M9" s="20">
        <v>2204.2799999999997</v>
      </c>
      <c r="N9" s="20">
        <v>2204.2799999999997</v>
      </c>
      <c r="O9" s="20">
        <v>2204.2799999999997</v>
      </c>
      <c r="P9" s="20">
        <v>2204.2799999999997</v>
      </c>
      <c r="Q9" s="20">
        <v>2204.2799999999997</v>
      </c>
      <c r="R9" s="20">
        <v>2204.2799999999997</v>
      </c>
      <c r="S9" s="9">
        <v>26451.35999999999</v>
      </c>
    </row>
    <row r="10" spans="1:19" x14ac:dyDescent="0.3">
      <c r="A10" s="3"/>
      <c r="B10" s="4"/>
      <c r="C10" s="4" t="s">
        <v>0</v>
      </c>
      <c r="D10" s="10">
        <v>1.1000000000000001</v>
      </c>
      <c r="E10" s="17"/>
      <c r="F10" s="1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3"/>
    </row>
    <row r="11" spans="1:19" x14ac:dyDescent="0.3">
      <c r="A11" s="3"/>
      <c r="B11" s="4"/>
      <c r="C11" s="4" t="s">
        <v>0</v>
      </c>
      <c r="D11" s="10">
        <v>1.1000000000000001</v>
      </c>
      <c r="E11" s="17"/>
      <c r="F11" s="14" t="s">
        <v>9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/>
    </row>
    <row r="12" spans="1:19" x14ac:dyDescent="0.3">
      <c r="A12" s="3"/>
      <c r="B12" s="4"/>
      <c r="C12" s="4" t="s">
        <v>0</v>
      </c>
      <c r="D12" s="10">
        <v>1.1000000000000001</v>
      </c>
      <c r="E12" s="17"/>
      <c r="F12" s="14" t="s">
        <v>10</v>
      </c>
      <c r="G12" s="18">
        <v>337488.05000000005</v>
      </c>
      <c r="H12" s="18">
        <v>330434.39999999997</v>
      </c>
      <c r="I12" s="18">
        <v>268485.89</v>
      </c>
      <c r="J12" s="18">
        <v>208584.60000000003</v>
      </c>
      <c r="K12" s="18">
        <v>149842.80000000002</v>
      </c>
      <c r="L12" s="18">
        <v>98679.7</v>
      </c>
      <c r="M12" s="18">
        <v>70313.83</v>
      </c>
      <c r="N12" s="18">
        <v>70450.5</v>
      </c>
      <c r="O12" s="18">
        <v>86621.759999999995</v>
      </c>
      <c r="P12" s="18">
        <v>140399.87</v>
      </c>
      <c r="Q12" s="18">
        <v>219834.19</v>
      </c>
      <c r="R12" s="18">
        <v>291894.46602780005</v>
      </c>
      <c r="S12" s="16"/>
    </row>
    <row r="13" spans="1:19" x14ac:dyDescent="0.3">
      <c r="A13" s="3"/>
      <c r="B13" s="4" t="s">
        <v>11</v>
      </c>
      <c r="C13" s="4" t="s">
        <v>0</v>
      </c>
      <c r="D13" s="10">
        <v>1.1000000000000001</v>
      </c>
      <c r="E13" s="17"/>
      <c r="F13" s="14" t="s">
        <v>7</v>
      </c>
      <c r="G13" s="21">
        <v>3.2250000000000001E-2</v>
      </c>
      <c r="H13" s="21">
        <v>3.2250000000000001E-2</v>
      </c>
      <c r="I13" s="21">
        <v>3.2250000000000001E-2</v>
      </c>
      <c r="J13" s="21">
        <v>3.2250000000000001E-2</v>
      </c>
      <c r="K13" s="21">
        <v>3.2250000000000001E-2</v>
      </c>
      <c r="L13" s="21">
        <v>3.2250000000000001E-2</v>
      </c>
      <c r="M13" s="21">
        <v>3.2250000000000001E-2</v>
      </c>
      <c r="N13" s="21">
        <v>3.2250000000000001E-2</v>
      </c>
      <c r="O13" s="21">
        <v>3.2250000000000001E-2</v>
      </c>
      <c r="P13" s="21">
        <v>3.2250000000000001E-2</v>
      </c>
      <c r="Q13" s="21">
        <v>3.2250000000000001E-2</v>
      </c>
      <c r="R13" s="21">
        <v>3.2250000000000001E-2</v>
      </c>
      <c r="S13" s="16"/>
    </row>
    <row r="14" spans="1:19" x14ac:dyDescent="0.3">
      <c r="A14" s="3"/>
      <c r="B14" s="4"/>
      <c r="C14" s="4" t="s">
        <v>0</v>
      </c>
      <c r="D14" s="10">
        <v>1.1000000000000001</v>
      </c>
      <c r="E14" s="17"/>
      <c r="F14" s="11" t="s">
        <v>8</v>
      </c>
      <c r="G14" s="20">
        <v>10883.989612500001</v>
      </c>
      <c r="H14" s="20">
        <v>10656.509399999999</v>
      </c>
      <c r="I14" s="20">
        <v>8658.6699525000004</v>
      </c>
      <c r="J14" s="20">
        <v>6726.8533500000012</v>
      </c>
      <c r="K14" s="20">
        <v>4832.4303000000009</v>
      </c>
      <c r="L14" s="20">
        <v>3182.420325</v>
      </c>
      <c r="M14" s="20">
        <v>2267.6210175000001</v>
      </c>
      <c r="N14" s="20">
        <v>2272.0286249999999</v>
      </c>
      <c r="O14" s="20">
        <v>2793.5517599999998</v>
      </c>
      <c r="P14" s="20">
        <v>4527.8958075</v>
      </c>
      <c r="Q14" s="20">
        <v>7089.6526275000006</v>
      </c>
      <c r="R14" s="20">
        <v>9413.5965293965528</v>
      </c>
      <c r="S14" s="9">
        <v>73305.219306896557</v>
      </c>
    </row>
    <row r="15" spans="1:19" x14ac:dyDescent="0.3">
      <c r="A15" s="3"/>
      <c r="B15" s="4"/>
      <c r="C15" s="4" t="s">
        <v>0</v>
      </c>
      <c r="D15" s="10">
        <v>1.1000000000000001</v>
      </c>
      <c r="E15" s="17"/>
      <c r="F15" s="11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6"/>
    </row>
    <row r="16" spans="1:19" x14ac:dyDescent="0.3">
      <c r="A16" s="3"/>
      <c r="B16" s="4"/>
      <c r="C16" s="4" t="s">
        <v>0</v>
      </c>
      <c r="D16" s="10">
        <v>1.1000000000000001</v>
      </c>
      <c r="E16" s="17"/>
      <c r="F16" s="11" t="s">
        <v>12</v>
      </c>
      <c r="G16" s="20">
        <v>-196.32404418749999</v>
      </c>
      <c r="H16" s="20">
        <v>-192.91184099999995</v>
      </c>
      <c r="I16" s="20">
        <v>-162.94424928749999</v>
      </c>
      <c r="J16" s="20">
        <v>-133.96700024999998</v>
      </c>
      <c r="K16" s="20">
        <v>-105.55065450000001</v>
      </c>
      <c r="L16" s="20">
        <v>-80.800504874999987</v>
      </c>
      <c r="M16" s="20">
        <v>-67.078515262500005</v>
      </c>
      <c r="N16" s="20">
        <v>-67.144629374999994</v>
      </c>
      <c r="O16" s="20">
        <v>-74.967476399999981</v>
      </c>
      <c r="P16" s="20">
        <v>-100.98263711249999</v>
      </c>
      <c r="Q16" s="20">
        <v>-139.40898941250001</v>
      </c>
      <c r="R16" s="20">
        <v>-174.26814794094827</v>
      </c>
      <c r="S16" s="9">
        <v>-1496.3486896034481</v>
      </c>
    </row>
    <row r="17" spans="1:19" x14ac:dyDescent="0.3">
      <c r="A17" s="3"/>
      <c r="B17" s="4"/>
      <c r="C17" s="4" t="s">
        <v>0</v>
      </c>
      <c r="D17" s="10">
        <v>1.1000000000000001</v>
      </c>
      <c r="E17" s="17"/>
      <c r="F17" s="11" t="s">
        <v>13</v>
      </c>
      <c r="G17" s="22">
        <v>214.35770138065612</v>
      </c>
      <c r="H17" s="22">
        <v>210.63206484467634</v>
      </c>
      <c r="I17" s="22">
        <v>177.91175235319957</v>
      </c>
      <c r="J17" s="22">
        <v>146.27275203757335</v>
      </c>
      <c r="K17" s="22">
        <v>115.24617767263979</v>
      </c>
      <c r="L17" s="22">
        <v>88.222563706255798</v>
      </c>
      <c r="M17" s="22">
        <v>73.240118922796015</v>
      </c>
      <c r="N17" s="22">
        <v>73.312306052207347</v>
      </c>
      <c r="O17" s="22">
        <v>81.853733127385084</v>
      </c>
      <c r="P17" s="22">
        <v>110.25855778581534</v>
      </c>
      <c r="Q17" s="22">
        <v>152.21462376622338</v>
      </c>
      <c r="R17" s="22">
        <v>190.27582572009914</v>
      </c>
      <c r="S17" s="9">
        <v>1633.7981773695274</v>
      </c>
    </row>
    <row r="18" spans="1:19" x14ac:dyDescent="0.3">
      <c r="A18" s="4"/>
      <c r="B18" s="4"/>
      <c r="C18" s="4"/>
      <c r="D18" s="23"/>
      <c r="E18" s="17"/>
      <c r="F18" s="24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16"/>
    </row>
    <row r="19" spans="1:19" x14ac:dyDescent="0.3">
      <c r="A19" s="3" t="s">
        <v>14</v>
      </c>
      <c r="B19" s="3"/>
      <c r="C19" s="4" t="s">
        <v>14</v>
      </c>
      <c r="D19" s="5" t="s">
        <v>14</v>
      </c>
      <c r="E19" s="6"/>
      <c r="F19" s="7" t="s">
        <v>2</v>
      </c>
      <c r="G19" s="8">
        <v>1554359.7258746293</v>
      </c>
      <c r="H19" s="8">
        <v>1471624.4356232516</v>
      </c>
      <c r="I19" s="8">
        <v>1245643.3383139039</v>
      </c>
      <c r="J19" s="8">
        <v>1027704.8234889494</v>
      </c>
      <c r="K19" s="8">
        <v>777091.00359051512</v>
      </c>
      <c r="L19" s="8">
        <v>569397.18931701977</v>
      </c>
      <c r="M19" s="8">
        <v>426660.95337308361</v>
      </c>
      <c r="N19" s="8">
        <v>408296.67354219279</v>
      </c>
      <c r="O19" s="8">
        <v>495029.14591257001</v>
      </c>
      <c r="P19" s="8">
        <v>738479.52311924065</v>
      </c>
      <c r="Q19" s="8">
        <v>1066854.1156492776</v>
      </c>
      <c r="R19" s="8">
        <v>1319046.2525339574</v>
      </c>
      <c r="S19" s="9">
        <v>11100187.180338591</v>
      </c>
    </row>
    <row r="20" spans="1:19" x14ac:dyDescent="0.3">
      <c r="A20" s="3"/>
      <c r="B20" s="4"/>
      <c r="C20" s="4" t="s">
        <v>14</v>
      </c>
      <c r="D20" s="10">
        <v>1.1200000000000001</v>
      </c>
      <c r="E20" s="17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3"/>
    </row>
    <row r="21" spans="1:19" x14ac:dyDescent="0.3">
      <c r="A21" s="3"/>
      <c r="B21" s="4"/>
      <c r="C21" s="4" t="s">
        <v>14</v>
      </c>
      <c r="D21" s="10">
        <v>1.1200000000000001</v>
      </c>
      <c r="E21" s="17"/>
      <c r="F21" s="14" t="s">
        <v>4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</row>
    <row r="22" spans="1:19" x14ac:dyDescent="0.3">
      <c r="A22" s="3"/>
      <c r="B22" s="4"/>
      <c r="C22" s="4" t="s">
        <v>14</v>
      </c>
      <c r="D22" s="10">
        <v>1.1200000000000001</v>
      </c>
      <c r="E22" s="17"/>
      <c r="F22" s="14" t="s">
        <v>5</v>
      </c>
      <c r="G22" s="18">
        <v>10106</v>
      </c>
      <c r="H22" s="18">
        <v>10106</v>
      </c>
      <c r="I22" s="18">
        <v>10106</v>
      </c>
      <c r="J22" s="18">
        <v>10106</v>
      </c>
      <c r="K22" s="18">
        <v>10106</v>
      </c>
      <c r="L22" s="18">
        <v>10106</v>
      </c>
      <c r="M22" s="18">
        <v>10106</v>
      </c>
      <c r="N22" s="18">
        <v>10106</v>
      </c>
      <c r="O22" s="18">
        <v>10106</v>
      </c>
      <c r="P22" s="18">
        <v>10106</v>
      </c>
      <c r="Q22" s="18">
        <v>10106</v>
      </c>
      <c r="R22" s="18">
        <v>10106</v>
      </c>
      <c r="S22" s="16"/>
    </row>
    <row r="23" spans="1:19" x14ac:dyDescent="0.3">
      <c r="A23" s="3"/>
      <c r="B23" s="4" t="s">
        <v>6</v>
      </c>
      <c r="C23" s="4" t="s">
        <v>14</v>
      </c>
      <c r="D23" s="10">
        <v>1.1200000000000001</v>
      </c>
      <c r="E23" s="17"/>
      <c r="F23" s="14" t="s">
        <v>7</v>
      </c>
      <c r="G23" s="19">
        <v>7.02</v>
      </c>
      <c r="H23" s="19">
        <v>7.02</v>
      </c>
      <c r="I23" s="19">
        <v>7.02</v>
      </c>
      <c r="J23" s="19">
        <v>7.02</v>
      </c>
      <c r="K23" s="19">
        <v>7.02</v>
      </c>
      <c r="L23" s="19">
        <v>7.02</v>
      </c>
      <c r="M23" s="19">
        <v>7.02</v>
      </c>
      <c r="N23" s="19">
        <v>7.02</v>
      </c>
      <c r="O23" s="19">
        <v>7.02</v>
      </c>
      <c r="P23" s="19">
        <v>7.02</v>
      </c>
      <c r="Q23" s="19">
        <v>7.02</v>
      </c>
      <c r="R23" s="19">
        <v>7.02</v>
      </c>
      <c r="S23" s="16"/>
    </row>
    <row r="24" spans="1:19" x14ac:dyDescent="0.3">
      <c r="A24" s="3"/>
      <c r="B24" s="4"/>
      <c r="C24" s="4" t="s">
        <v>14</v>
      </c>
      <c r="D24" s="10">
        <v>1.1200000000000001</v>
      </c>
      <c r="E24" s="17"/>
      <c r="F24" s="14" t="s">
        <v>8</v>
      </c>
      <c r="G24" s="20">
        <v>70944.12</v>
      </c>
      <c r="H24" s="20">
        <v>70944.12</v>
      </c>
      <c r="I24" s="20">
        <v>70944.12</v>
      </c>
      <c r="J24" s="20">
        <v>70944.12</v>
      </c>
      <c r="K24" s="20">
        <v>70944.12</v>
      </c>
      <c r="L24" s="20">
        <v>70944.12</v>
      </c>
      <c r="M24" s="20">
        <v>70944.12</v>
      </c>
      <c r="N24" s="20">
        <v>70944.12</v>
      </c>
      <c r="O24" s="20">
        <v>70944.12</v>
      </c>
      <c r="P24" s="20">
        <v>70944.12</v>
      </c>
      <c r="Q24" s="20">
        <v>70944.12</v>
      </c>
      <c r="R24" s="20">
        <v>70944.12</v>
      </c>
      <c r="S24" s="9">
        <v>851329.44</v>
      </c>
    </row>
    <row r="25" spans="1:19" x14ac:dyDescent="0.3">
      <c r="A25" s="3"/>
      <c r="B25" s="4"/>
      <c r="C25" s="4" t="s">
        <v>14</v>
      </c>
      <c r="D25" s="10">
        <v>1.1200000000000001</v>
      </c>
      <c r="E25" s="17"/>
      <c r="F25" s="14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3"/>
    </row>
    <row r="26" spans="1:19" x14ac:dyDescent="0.3">
      <c r="A26" s="3"/>
      <c r="B26" s="4"/>
      <c r="C26" s="4" t="s">
        <v>14</v>
      </c>
      <c r="D26" s="10">
        <v>1.1200000000000001</v>
      </c>
      <c r="E26" s="17"/>
      <c r="F26" s="14" t="s">
        <v>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6"/>
    </row>
    <row r="27" spans="1:19" x14ac:dyDescent="0.3">
      <c r="A27" s="3"/>
      <c r="B27" s="4"/>
      <c r="C27" s="4" t="s">
        <v>14</v>
      </c>
      <c r="D27" s="10">
        <v>1.1200000000000001</v>
      </c>
      <c r="E27" s="17"/>
      <c r="F27" s="14" t="s">
        <v>10</v>
      </c>
      <c r="G27" s="18">
        <v>46369081.93</v>
      </c>
      <c r="H27" s="18">
        <v>43783861.829999998</v>
      </c>
      <c r="I27" s="18">
        <v>36722656.469999999</v>
      </c>
      <c r="J27" s="18">
        <v>29912756.760000002</v>
      </c>
      <c r="K27" s="18">
        <v>22081855.550000001</v>
      </c>
      <c r="L27" s="18">
        <v>15592070.819999998</v>
      </c>
      <c r="M27" s="18">
        <v>11132008.07</v>
      </c>
      <c r="N27" s="18">
        <v>10558181.530000001</v>
      </c>
      <c r="O27" s="18">
        <v>13268301.119999999</v>
      </c>
      <c r="P27" s="18">
        <v>20875367.059999999</v>
      </c>
      <c r="Q27" s="18">
        <v>31136050.190000001</v>
      </c>
      <c r="R27" s="18">
        <v>39016268.889364168</v>
      </c>
      <c r="S27" s="16"/>
    </row>
    <row r="28" spans="1:19" x14ac:dyDescent="0.3">
      <c r="A28" s="3"/>
      <c r="B28" s="4" t="s">
        <v>11</v>
      </c>
      <c r="C28" s="4" t="s">
        <v>14</v>
      </c>
      <c r="D28" s="10">
        <v>1.1200000000000001</v>
      </c>
      <c r="E28" s="17"/>
      <c r="F28" s="14" t="s">
        <v>7</v>
      </c>
      <c r="G28" s="21">
        <v>3.2250000000000001E-2</v>
      </c>
      <c r="H28" s="21">
        <v>3.2250000000000001E-2</v>
      </c>
      <c r="I28" s="21">
        <v>3.2250000000000001E-2</v>
      </c>
      <c r="J28" s="21">
        <v>3.2250000000000001E-2</v>
      </c>
      <c r="K28" s="21">
        <v>3.2250000000000001E-2</v>
      </c>
      <c r="L28" s="21">
        <v>3.2250000000000001E-2</v>
      </c>
      <c r="M28" s="21">
        <v>3.2250000000000001E-2</v>
      </c>
      <c r="N28" s="21">
        <v>3.2250000000000001E-2</v>
      </c>
      <c r="O28" s="21">
        <v>3.2250000000000001E-2</v>
      </c>
      <c r="P28" s="21">
        <v>3.2250000000000001E-2</v>
      </c>
      <c r="Q28" s="21">
        <v>3.2250000000000001E-2</v>
      </c>
      <c r="R28" s="21">
        <v>3.2250000000000001E-2</v>
      </c>
      <c r="S28" s="16"/>
    </row>
    <row r="29" spans="1:19" x14ac:dyDescent="0.3">
      <c r="A29" s="3"/>
      <c r="B29" s="4"/>
      <c r="C29" s="4" t="s">
        <v>14</v>
      </c>
      <c r="D29" s="10">
        <v>1.1200000000000001</v>
      </c>
      <c r="E29" s="17"/>
      <c r="F29" s="11" t="s">
        <v>8</v>
      </c>
      <c r="G29" s="20">
        <v>1495402.8922425001</v>
      </c>
      <c r="H29" s="20">
        <v>1412029.5440175</v>
      </c>
      <c r="I29" s="20">
        <v>1184305.6711575</v>
      </c>
      <c r="J29" s="20">
        <v>964686.40551000007</v>
      </c>
      <c r="K29" s="20">
        <v>712139.8414875</v>
      </c>
      <c r="L29" s="20">
        <v>502844.28394499997</v>
      </c>
      <c r="M29" s="20">
        <v>359007.26025749999</v>
      </c>
      <c r="N29" s="20">
        <v>340501.35434250004</v>
      </c>
      <c r="O29" s="20">
        <v>427902.71111999999</v>
      </c>
      <c r="P29" s="20">
        <v>673230.58768499992</v>
      </c>
      <c r="Q29" s="20">
        <v>1004137.6186275</v>
      </c>
      <c r="R29" s="20">
        <v>1258274.6716819943</v>
      </c>
      <c r="S29" s="9">
        <v>10334462.842074495</v>
      </c>
    </row>
    <row r="30" spans="1:19" x14ac:dyDescent="0.3">
      <c r="A30" s="3"/>
      <c r="B30" s="4"/>
      <c r="C30" s="4" t="s">
        <v>14</v>
      </c>
      <c r="D30" s="10">
        <v>1.1200000000000001</v>
      </c>
      <c r="E30" s="17"/>
      <c r="F30" s="11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6"/>
    </row>
    <row r="31" spans="1:19" x14ac:dyDescent="0.3">
      <c r="A31" s="3"/>
      <c r="B31" s="4"/>
      <c r="C31" s="4" t="s">
        <v>14</v>
      </c>
      <c r="D31" s="10">
        <v>1.1200000000000001</v>
      </c>
      <c r="E31" s="17"/>
      <c r="F31" s="11" t="s">
        <v>12</v>
      </c>
      <c r="G31" s="20">
        <v>-23495.205183637503</v>
      </c>
      <c r="H31" s="20">
        <v>-22244.604960262499</v>
      </c>
      <c r="I31" s="20">
        <v>-18828.746867362497</v>
      </c>
      <c r="J31" s="20">
        <v>-15534.45788265</v>
      </c>
      <c r="K31" s="20">
        <v>-11746.2594223125</v>
      </c>
      <c r="L31" s="20">
        <v>-8606.8260591749986</v>
      </c>
      <c r="M31" s="20">
        <v>-6449.2707038624994</v>
      </c>
      <c r="N31" s="20">
        <v>-6171.6821151375007</v>
      </c>
      <c r="O31" s="20">
        <v>-7482.7024667999995</v>
      </c>
      <c r="P31" s="20">
        <v>-11162.620615274998</v>
      </c>
      <c r="Q31" s="20">
        <v>-16126.226079412498</v>
      </c>
      <c r="R31" s="20">
        <v>-19938.281875229914</v>
      </c>
      <c r="S31" s="9">
        <v>-167786.88423111741</v>
      </c>
    </row>
    <row r="32" spans="1:19" x14ac:dyDescent="0.3">
      <c r="A32" s="3"/>
      <c r="B32" s="4"/>
      <c r="C32" s="4" t="s">
        <v>14</v>
      </c>
      <c r="D32" s="10">
        <v>1.1200000000000001</v>
      </c>
      <c r="E32" s="17"/>
      <c r="F32" s="11" t="s">
        <v>13</v>
      </c>
      <c r="G32" s="22">
        <v>11507.91881576661</v>
      </c>
      <c r="H32" s="22">
        <v>10895.376566014229</v>
      </c>
      <c r="I32" s="22">
        <v>9222.2940237664861</v>
      </c>
      <c r="J32" s="22">
        <v>7608.7558615993748</v>
      </c>
      <c r="K32" s="22">
        <v>5753.3015253275689</v>
      </c>
      <c r="L32" s="22">
        <v>4215.6114311948331</v>
      </c>
      <c r="M32" s="22">
        <v>3158.8438194461141</v>
      </c>
      <c r="N32" s="22">
        <v>3022.8813148302702</v>
      </c>
      <c r="O32" s="22">
        <v>3665.0172593700004</v>
      </c>
      <c r="P32" s="22">
        <v>5467.4360495156825</v>
      </c>
      <c r="Q32" s="22">
        <v>7898.6031011901168</v>
      </c>
      <c r="R32" s="22">
        <v>9765.7427271930628</v>
      </c>
      <c r="S32" s="9">
        <v>82181.782495214342</v>
      </c>
    </row>
    <row r="33" spans="1:19" x14ac:dyDescent="0.3">
      <c r="A33" s="4"/>
      <c r="B33" s="4"/>
      <c r="C33" s="4"/>
      <c r="D33" s="23"/>
      <c r="E33" s="17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16"/>
    </row>
    <row r="34" spans="1:19" x14ac:dyDescent="0.3">
      <c r="A34" s="3" t="s">
        <v>15</v>
      </c>
      <c r="B34" s="3"/>
      <c r="C34" s="4" t="s">
        <v>15</v>
      </c>
      <c r="D34" s="5" t="s">
        <v>15</v>
      </c>
      <c r="E34" s="6" t="s">
        <v>16</v>
      </c>
      <c r="F34" s="7" t="s">
        <v>2</v>
      </c>
      <c r="G34" s="8">
        <v>33488.179691566831</v>
      </c>
      <c r="H34" s="8">
        <v>32490.456595518983</v>
      </c>
      <c r="I34" s="8">
        <v>29366.520677207649</v>
      </c>
      <c r="J34" s="8">
        <v>26098.219675803291</v>
      </c>
      <c r="K34" s="8">
        <v>21741.091566924733</v>
      </c>
      <c r="L34" s="8">
        <v>18121.183702179675</v>
      </c>
      <c r="M34" s="8">
        <v>15151.032441289566</v>
      </c>
      <c r="N34" s="8">
        <v>15553.261537818109</v>
      </c>
      <c r="O34" s="8">
        <v>16610.085699770323</v>
      </c>
      <c r="P34" s="8">
        <v>19982.574974499963</v>
      </c>
      <c r="Q34" s="8">
        <v>25427.252565465187</v>
      </c>
      <c r="R34" s="8">
        <v>30446.664289635031</v>
      </c>
      <c r="S34" s="9">
        <v>284476.52341767936</v>
      </c>
    </row>
    <row r="35" spans="1:19" x14ac:dyDescent="0.3">
      <c r="A35" s="3"/>
      <c r="B35" s="4"/>
      <c r="C35" s="4" t="s">
        <v>15</v>
      </c>
      <c r="D35" s="10">
        <v>2.1</v>
      </c>
      <c r="E35" s="17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</row>
    <row r="36" spans="1:19" x14ac:dyDescent="0.3">
      <c r="A36" s="3"/>
      <c r="B36" s="4"/>
      <c r="C36" s="4" t="s">
        <v>15</v>
      </c>
      <c r="D36" s="10">
        <v>2.1</v>
      </c>
      <c r="E36" s="17"/>
      <c r="F36" s="14" t="s">
        <v>4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6"/>
    </row>
    <row r="37" spans="1:19" x14ac:dyDescent="0.3">
      <c r="A37" s="3"/>
      <c r="B37" s="4"/>
      <c r="C37" s="4" t="s">
        <v>15</v>
      </c>
      <c r="D37" s="10" t="s">
        <v>17</v>
      </c>
      <c r="E37" s="26">
        <v>0.79</v>
      </c>
      <c r="F37" s="14" t="s">
        <v>18</v>
      </c>
      <c r="G37" s="18">
        <v>339.7</v>
      </c>
      <c r="H37" s="18">
        <v>339.7</v>
      </c>
      <c r="I37" s="18">
        <v>339.7</v>
      </c>
      <c r="J37" s="18">
        <v>339.7</v>
      </c>
      <c r="K37" s="18">
        <v>339.7</v>
      </c>
      <c r="L37" s="18">
        <v>339.7</v>
      </c>
      <c r="M37" s="18">
        <v>339.7</v>
      </c>
      <c r="N37" s="18">
        <v>339.7</v>
      </c>
      <c r="O37" s="18">
        <v>339.7</v>
      </c>
      <c r="P37" s="18">
        <v>339.7</v>
      </c>
      <c r="Q37" s="18">
        <v>339.7</v>
      </c>
      <c r="R37" s="18">
        <v>339.7</v>
      </c>
      <c r="S37" s="16"/>
    </row>
    <row r="38" spans="1:19" x14ac:dyDescent="0.3">
      <c r="A38" s="3"/>
      <c r="B38" s="4"/>
      <c r="C38" s="4" t="s">
        <v>15</v>
      </c>
      <c r="D38" s="10" t="s">
        <v>19</v>
      </c>
      <c r="E38" s="26">
        <v>0.01</v>
      </c>
      <c r="F38" s="14" t="s">
        <v>20</v>
      </c>
      <c r="G38" s="18">
        <v>4.3</v>
      </c>
      <c r="H38" s="18">
        <v>4.3</v>
      </c>
      <c r="I38" s="18">
        <v>4.3</v>
      </c>
      <c r="J38" s="18">
        <v>4.3</v>
      </c>
      <c r="K38" s="18">
        <v>4.3</v>
      </c>
      <c r="L38" s="18">
        <v>4.3</v>
      </c>
      <c r="M38" s="18">
        <v>4.3</v>
      </c>
      <c r="N38" s="18">
        <v>4.3</v>
      </c>
      <c r="O38" s="18">
        <v>4.3</v>
      </c>
      <c r="P38" s="18">
        <v>4.3</v>
      </c>
      <c r="Q38" s="18">
        <v>4.3</v>
      </c>
      <c r="R38" s="18">
        <v>4.3</v>
      </c>
      <c r="S38" s="16"/>
    </row>
    <row r="39" spans="1:19" x14ac:dyDescent="0.3">
      <c r="A39" s="3"/>
      <c r="B39" s="4"/>
      <c r="C39" s="4" t="s">
        <v>15</v>
      </c>
      <c r="D39" s="10" t="s">
        <v>21</v>
      </c>
      <c r="E39" s="26">
        <v>0.2</v>
      </c>
      <c r="F39" s="14" t="s">
        <v>22</v>
      </c>
      <c r="G39" s="18">
        <v>86</v>
      </c>
      <c r="H39" s="18">
        <v>86</v>
      </c>
      <c r="I39" s="18">
        <v>86</v>
      </c>
      <c r="J39" s="18">
        <v>86</v>
      </c>
      <c r="K39" s="18">
        <v>86</v>
      </c>
      <c r="L39" s="18">
        <v>86</v>
      </c>
      <c r="M39" s="18">
        <v>86</v>
      </c>
      <c r="N39" s="18">
        <v>86</v>
      </c>
      <c r="O39" s="18">
        <v>86</v>
      </c>
      <c r="P39" s="18">
        <v>86</v>
      </c>
      <c r="Q39" s="18">
        <v>86</v>
      </c>
      <c r="R39" s="18">
        <v>86</v>
      </c>
      <c r="S39" s="16"/>
    </row>
    <row r="40" spans="1:19" x14ac:dyDescent="0.3">
      <c r="A40" s="3"/>
      <c r="B40" s="4" t="s">
        <v>23</v>
      </c>
      <c r="C40" s="4" t="s">
        <v>15</v>
      </c>
      <c r="D40" s="10">
        <v>2.1</v>
      </c>
      <c r="E40" s="17"/>
      <c r="F40" s="14" t="s">
        <v>24</v>
      </c>
      <c r="G40" s="19">
        <v>10.5</v>
      </c>
      <c r="H40" s="19">
        <v>10.5</v>
      </c>
      <c r="I40" s="19">
        <v>10.5</v>
      </c>
      <c r="J40" s="19">
        <v>10.5</v>
      </c>
      <c r="K40" s="19">
        <v>10.5</v>
      </c>
      <c r="L40" s="19">
        <v>10.5</v>
      </c>
      <c r="M40" s="19">
        <v>10.5</v>
      </c>
      <c r="N40" s="19">
        <v>10.5</v>
      </c>
      <c r="O40" s="19">
        <v>10.5</v>
      </c>
      <c r="P40" s="19">
        <v>10.5</v>
      </c>
      <c r="Q40" s="19">
        <v>10.5</v>
      </c>
      <c r="R40" s="19">
        <v>10.5</v>
      </c>
      <c r="S40" s="16"/>
    </row>
    <row r="41" spans="1:19" x14ac:dyDescent="0.3">
      <c r="A41" s="3"/>
      <c r="B41" s="4" t="s">
        <v>25</v>
      </c>
      <c r="C41" s="4" t="s">
        <v>15</v>
      </c>
      <c r="D41" s="10">
        <v>2.1</v>
      </c>
      <c r="E41" s="17"/>
      <c r="F41" s="14" t="s">
        <v>26</v>
      </c>
      <c r="G41" s="19">
        <v>6.5</v>
      </c>
      <c r="H41" s="19">
        <v>6.5</v>
      </c>
      <c r="I41" s="19">
        <v>6.5</v>
      </c>
      <c r="J41" s="19">
        <v>6.5</v>
      </c>
      <c r="K41" s="19">
        <v>6.5</v>
      </c>
      <c r="L41" s="19">
        <v>6.5</v>
      </c>
      <c r="M41" s="19">
        <v>6.5</v>
      </c>
      <c r="N41" s="19">
        <v>6.5</v>
      </c>
      <c r="O41" s="19">
        <v>6.5</v>
      </c>
      <c r="P41" s="19">
        <v>6.5</v>
      </c>
      <c r="Q41" s="19">
        <v>6.5</v>
      </c>
      <c r="R41" s="19">
        <v>6.5</v>
      </c>
      <c r="S41" s="16"/>
    </row>
    <row r="42" spans="1:19" x14ac:dyDescent="0.3">
      <c r="A42" s="3"/>
      <c r="B42" s="4" t="s">
        <v>27</v>
      </c>
      <c r="C42" s="4" t="s">
        <v>15</v>
      </c>
      <c r="D42" s="10">
        <v>2.1</v>
      </c>
      <c r="E42" s="17"/>
      <c r="F42" s="14" t="s">
        <v>28</v>
      </c>
      <c r="G42" s="19">
        <v>16.5</v>
      </c>
      <c r="H42" s="19">
        <v>16.5</v>
      </c>
      <c r="I42" s="19">
        <v>16.5</v>
      </c>
      <c r="J42" s="19">
        <v>16.5</v>
      </c>
      <c r="K42" s="19">
        <v>16.5</v>
      </c>
      <c r="L42" s="19">
        <v>16.5</v>
      </c>
      <c r="M42" s="19">
        <v>16.5</v>
      </c>
      <c r="N42" s="19">
        <v>16.5</v>
      </c>
      <c r="O42" s="19">
        <v>16.5</v>
      </c>
      <c r="P42" s="19">
        <v>16.5</v>
      </c>
      <c r="Q42" s="19">
        <v>16.5</v>
      </c>
      <c r="R42" s="19">
        <v>16.5</v>
      </c>
      <c r="S42" s="16"/>
    </row>
    <row r="43" spans="1:19" x14ac:dyDescent="0.3">
      <c r="A43" s="3"/>
      <c r="B43" s="4"/>
      <c r="C43" s="4" t="s">
        <v>15</v>
      </c>
      <c r="D43" s="10">
        <v>2.1</v>
      </c>
      <c r="E43" s="17"/>
      <c r="F43" s="14" t="s">
        <v>8</v>
      </c>
      <c r="G43" s="20">
        <v>5013.7999999999993</v>
      </c>
      <c r="H43" s="20">
        <v>5013.7999999999993</v>
      </c>
      <c r="I43" s="20">
        <v>5013.7999999999993</v>
      </c>
      <c r="J43" s="20">
        <v>5013.7999999999993</v>
      </c>
      <c r="K43" s="20">
        <v>5013.7999999999993</v>
      </c>
      <c r="L43" s="20">
        <v>5013.7999999999993</v>
      </c>
      <c r="M43" s="20">
        <v>5013.7999999999993</v>
      </c>
      <c r="N43" s="20">
        <v>5013.7999999999993</v>
      </c>
      <c r="O43" s="20">
        <v>5013.7999999999993</v>
      </c>
      <c r="P43" s="20">
        <v>5013.7999999999993</v>
      </c>
      <c r="Q43" s="20">
        <v>5013.7999999999993</v>
      </c>
      <c r="R43" s="20">
        <v>5013.7999999999993</v>
      </c>
      <c r="S43" s="9">
        <v>60165.600000000006</v>
      </c>
    </row>
    <row r="44" spans="1:19" x14ac:dyDescent="0.3">
      <c r="A44" s="3"/>
      <c r="B44" s="4"/>
      <c r="C44" s="4" t="s">
        <v>15</v>
      </c>
      <c r="D44" s="10">
        <v>2.1</v>
      </c>
      <c r="E44" s="17"/>
      <c r="F44" s="14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3"/>
    </row>
    <row r="45" spans="1:19" x14ac:dyDescent="0.3">
      <c r="A45" s="3"/>
      <c r="B45" s="4"/>
      <c r="C45" s="4" t="s">
        <v>15</v>
      </c>
      <c r="D45" s="10">
        <v>2.1</v>
      </c>
      <c r="E45" s="17"/>
      <c r="F45" s="14" t="s">
        <v>29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3"/>
    </row>
    <row r="46" spans="1:19" x14ac:dyDescent="0.3">
      <c r="A46" s="3"/>
      <c r="B46" s="4"/>
      <c r="C46" s="4" t="s">
        <v>15</v>
      </c>
      <c r="D46" s="10">
        <v>2.1</v>
      </c>
      <c r="E46" s="17"/>
      <c r="F46" s="14" t="s">
        <v>30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13"/>
    </row>
    <row r="47" spans="1:19" x14ac:dyDescent="0.3">
      <c r="A47" s="3"/>
      <c r="B47" s="4" t="s">
        <v>31</v>
      </c>
      <c r="C47" s="4" t="s">
        <v>15</v>
      </c>
      <c r="D47" s="10">
        <v>2.1</v>
      </c>
      <c r="E47" s="17"/>
      <c r="F47" s="11" t="s">
        <v>32</v>
      </c>
      <c r="G47" s="19">
        <v>20</v>
      </c>
      <c r="H47" s="19">
        <v>20</v>
      </c>
      <c r="I47" s="19">
        <v>20</v>
      </c>
      <c r="J47" s="19">
        <v>20</v>
      </c>
      <c r="K47" s="19">
        <v>20</v>
      </c>
      <c r="L47" s="19">
        <v>20</v>
      </c>
      <c r="M47" s="19">
        <v>20</v>
      </c>
      <c r="N47" s="19">
        <v>20</v>
      </c>
      <c r="O47" s="19">
        <v>20</v>
      </c>
      <c r="P47" s="19">
        <v>20</v>
      </c>
      <c r="Q47" s="19">
        <v>20</v>
      </c>
      <c r="R47" s="19">
        <v>20</v>
      </c>
      <c r="S47" s="13"/>
    </row>
    <row r="48" spans="1:19" x14ac:dyDescent="0.3">
      <c r="A48" s="3"/>
      <c r="B48" s="4"/>
      <c r="C48" s="4" t="s">
        <v>15</v>
      </c>
      <c r="D48" s="10">
        <v>2.1</v>
      </c>
      <c r="E48" s="17"/>
      <c r="F48" s="11" t="s">
        <v>33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9">
        <v>0</v>
      </c>
    </row>
    <row r="49" spans="1:19" x14ac:dyDescent="0.3">
      <c r="A49" s="3"/>
      <c r="B49" s="4"/>
      <c r="C49" s="4" t="s">
        <v>15</v>
      </c>
      <c r="D49" s="10">
        <v>2.1</v>
      </c>
      <c r="E49" s="17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3"/>
    </row>
    <row r="50" spans="1:19" x14ac:dyDescent="0.3">
      <c r="A50" s="3" t="s">
        <v>15</v>
      </c>
      <c r="B50" s="4"/>
      <c r="C50" s="4" t="s">
        <v>15</v>
      </c>
      <c r="D50" s="10">
        <v>2.1</v>
      </c>
      <c r="E50" s="17"/>
      <c r="F50" s="14" t="s">
        <v>9</v>
      </c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6"/>
    </row>
    <row r="51" spans="1:19" x14ac:dyDescent="0.3">
      <c r="A51" s="3"/>
      <c r="B51" s="4"/>
      <c r="C51" s="4" t="s">
        <v>15</v>
      </c>
      <c r="D51" s="10">
        <v>2.1</v>
      </c>
      <c r="E51" s="17"/>
      <c r="F51" s="14" t="s">
        <v>10</v>
      </c>
      <c r="G51" s="18">
        <v>561251.17000000004</v>
      </c>
      <c r="H51" s="18">
        <v>541556.37</v>
      </c>
      <c r="I51" s="18">
        <v>479890.67</v>
      </c>
      <c r="J51" s="18">
        <v>415375.24</v>
      </c>
      <c r="K51" s="18">
        <v>329366.63999999996</v>
      </c>
      <c r="L51" s="18">
        <v>257910.58</v>
      </c>
      <c r="M51" s="18">
        <v>199280.55000000002</v>
      </c>
      <c r="N51" s="18">
        <v>207220.45</v>
      </c>
      <c r="O51" s="18">
        <v>228081.88999999998</v>
      </c>
      <c r="P51" s="18">
        <v>294653.96999999997</v>
      </c>
      <c r="Q51" s="18">
        <v>402130.52</v>
      </c>
      <c r="R51" s="18">
        <v>501212.43001768587</v>
      </c>
      <c r="S51" s="16"/>
    </row>
    <row r="52" spans="1:19" x14ac:dyDescent="0.3">
      <c r="A52" s="3"/>
      <c r="B52" s="4" t="s">
        <v>34</v>
      </c>
      <c r="C52" s="4" t="s">
        <v>15</v>
      </c>
      <c r="D52" s="10">
        <v>2.1</v>
      </c>
      <c r="E52" s="17"/>
      <c r="F52" s="14" t="s">
        <v>7</v>
      </c>
      <c r="G52" s="21">
        <v>5.024E-2</v>
      </c>
      <c r="H52" s="21">
        <v>5.024E-2</v>
      </c>
      <c r="I52" s="21">
        <v>5.024E-2</v>
      </c>
      <c r="J52" s="21">
        <v>5.024E-2</v>
      </c>
      <c r="K52" s="21">
        <v>5.024E-2</v>
      </c>
      <c r="L52" s="21">
        <v>5.024E-2</v>
      </c>
      <c r="M52" s="21">
        <v>5.024E-2</v>
      </c>
      <c r="N52" s="21">
        <v>5.024E-2</v>
      </c>
      <c r="O52" s="21">
        <v>5.024E-2</v>
      </c>
      <c r="P52" s="21">
        <v>5.024E-2</v>
      </c>
      <c r="Q52" s="21">
        <v>5.024E-2</v>
      </c>
      <c r="R52" s="21">
        <v>5.024E-2</v>
      </c>
      <c r="S52" s="16"/>
    </row>
    <row r="53" spans="1:19" x14ac:dyDescent="0.3">
      <c r="A53" s="3"/>
      <c r="B53" s="4"/>
      <c r="C53" s="4" t="s">
        <v>15</v>
      </c>
      <c r="D53" s="10">
        <v>2.1</v>
      </c>
      <c r="E53" s="17"/>
      <c r="F53" s="11" t="s">
        <v>8</v>
      </c>
      <c r="G53" s="20">
        <v>28197.258780800003</v>
      </c>
      <c r="H53" s="20">
        <v>27207.792028799999</v>
      </c>
      <c r="I53" s="20">
        <v>24109.707260799998</v>
      </c>
      <c r="J53" s="20">
        <v>20868.4520576</v>
      </c>
      <c r="K53" s="20">
        <v>16547.379993599996</v>
      </c>
      <c r="L53" s="20">
        <v>12957.4275392</v>
      </c>
      <c r="M53" s="20">
        <v>10011.854832000001</v>
      </c>
      <c r="N53" s="20">
        <v>10410.755408000001</v>
      </c>
      <c r="O53" s="20">
        <v>11458.834153599999</v>
      </c>
      <c r="P53" s="20">
        <v>14803.415452799998</v>
      </c>
      <c r="Q53" s="20">
        <v>20203.0373248</v>
      </c>
      <c r="R53" s="20">
        <v>25180.912484088538</v>
      </c>
      <c r="S53" s="9">
        <v>221956.82731608854</v>
      </c>
    </row>
    <row r="54" spans="1:19" x14ac:dyDescent="0.3">
      <c r="A54" s="3"/>
      <c r="B54" s="4"/>
      <c r="C54" s="4" t="s">
        <v>15</v>
      </c>
      <c r="D54" s="10">
        <v>2.1</v>
      </c>
      <c r="E54" s="17"/>
      <c r="F54" s="11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6"/>
    </row>
    <row r="55" spans="1:19" x14ac:dyDescent="0.3">
      <c r="A55" s="3"/>
      <c r="B55" s="4"/>
      <c r="C55" s="4" t="s">
        <v>15</v>
      </c>
      <c r="D55" s="10">
        <v>2.1</v>
      </c>
      <c r="E55" s="17"/>
      <c r="F55" s="11" t="s">
        <v>12</v>
      </c>
      <c r="G55" s="20">
        <v>-498.16588171199993</v>
      </c>
      <c r="H55" s="20">
        <v>-483.32388043199995</v>
      </c>
      <c r="I55" s="20">
        <v>-436.85260891199994</v>
      </c>
      <c r="J55" s="20">
        <v>-388.23378086399998</v>
      </c>
      <c r="K55" s="20">
        <v>-323.4176999039999</v>
      </c>
      <c r="L55" s="20">
        <v>-269.568413088</v>
      </c>
      <c r="M55" s="20">
        <v>-225.38482248</v>
      </c>
      <c r="N55" s="20">
        <v>-231.36833111999999</v>
      </c>
      <c r="O55" s="20">
        <v>-247.08951230399992</v>
      </c>
      <c r="P55" s="20">
        <v>-297.25823179199995</v>
      </c>
      <c r="Q55" s="20">
        <v>-378.25255987199995</v>
      </c>
      <c r="R55" s="20">
        <v>-452.92068726132806</v>
      </c>
      <c r="S55" s="9">
        <v>-4231.8364097413269</v>
      </c>
    </row>
    <row r="56" spans="1:19" x14ac:dyDescent="0.3">
      <c r="A56" s="3"/>
      <c r="B56" s="4"/>
      <c r="C56" s="4" t="s">
        <v>15</v>
      </c>
      <c r="D56" s="10">
        <v>2.1</v>
      </c>
      <c r="E56" s="17"/>
      <c r="F56" s="11" t="s">
        <v>13</v>
      </c>
      <c r="G56" s="22">
        <v>775.28679247883611</v>
      </c>
      <c r="H56" s="22">
        <v>752.18844715098351</v>
      </c>
      <c r="I56" s="22">
        <v>679.86602531964911</v>
      </c>
      <c r="J56" s="22">
        <v>604.20139906729287</v>
      </c>
      <c r="K56" s="22">
        <v>503.32927322873894</v>
      </c>
      <c r="L56" s="22">
        <v>419.52457606767325</v>
      </c>
      <c r="M56" s="22">
        <v>350.76243176956604</v>
      </c>
      <c r="N56" s="22">
        <v>360.07446093810887</v>
      </c>
      <c r="O56" s="22">
        <v>384.54105847432538</v>
      </c>
      <c r="P56" s="22">
        <v>462.61775349196631</v>
      </c>
      <c r="Q56" s="22">
        <v>588.66780053718753</v>
      </c>
      <c r="R56" s="22">
        <v>704.87249280782419</v>
      </c>
      <c r="S56" s="9">
        <v>6585.9325113321529</v>
      </c>
    </row>
    <row r="57" spans="1:19" x14ac:dyDescent="0.3">
      <c r="A57" s="4"/>
      <c r="B57" s="4"/>
      <c r="C57" s="4"/>
      <c r="D57" s="23"/>
      <c r="E57" s="17"/>
      <c r="F57" s="24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16"/>
    </row>
    <row r="58" spans="1:19" x14ac:dyDescent="0.3">
      <c r="A58" s="3" t="s">
        <v>35</v>
      </c>
      <c r="B58" s="3"/>
      <c r="C58" s="4" t="s">
        <v>35</v>
      </c>
      <c r="D58" s="5" t="s">
        <v>35</v>
      </c>
      <c r="E58" s="6" t="s">
        <v>36</v>
      </c>
      <c r="F58" s="7" t="s">
        <v>2</v>
      </c>
      <c r="G58" s="8">
        <v>295835.69433661242</v>
      </c>
      <c r="H58" s="8">
        <v>290966.48160425859</v>
      </c>
      <c r="I58" s="8">
        <v>262113.08107075925</v>
      </c>
      <c r="J58" s="8">
        <v>208137.79708749588</v>
      </c>
      <c r="K58" s="8">
        <v>168685.54475554661</v>
      </c>
      <c r="L58" s="8">
        <v>131330.64909818245</v>
      </c>
      <c r="M58" s="8">
        <v>109421.45265116906</v>
      </c>
      <c r="N58" s="8">
        <v>108098.70032519489</v>
      </c>
      <c r="O58" s="8">
        <v>124611.51655927236</v>
      </c>
      <c r="P58" s="8">
        <v>164396.77550144354</v>
      </c>
      <c r="Q58" s="8">
        <v>221609.10307130855</v>
      </c>
      <c r="R58" s="8">
        <v>258739.72256400128</v>
      </c>
      <c r="S58" s="9">
        <v>2343946.518625245</v>
      </c>
    </row>
    <row r="59" spans="1:19" x14ac:dyDescent="0.3">
      <c r="A59" s="3"/>
      <c r="B59" s="4"/>
      <c r="C59" s="4" t="s">
        <v>35</v>
      </c>
      <c r="D59" s="10">
        <v>2.2000000000000002</v>
      </c>
      <c r="E59" s="6" t="s">
        <v>37</v>
      </c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3"/>
    </row>
    <row r="60" spans="1:19" x14ac:dyDescent="0.3">
      <c r="A60" s="3"/>
      <c r="B60" s="4"/>
      <c r="C60" s="4"/>
      <c r="D60" s="10"/>
      <c r="E60" s="17"/>
      <c r="F60" s="14" t="s">
        <v>4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3"/>
    </row>
    <row r="61" spans="1:19" x14ac:dyDescent="0.3">
      <c r="A61" s="3"/>
      <c r="B61" s="4"/>
      <c r="C61" s="4" t="s">
        <v>35</v>
      </c>
      <c r="D61" s="10" t="s">
        <v>38</v>
      </c>
      <c r="E61" s="26">
        <v>0.79</v>
      </c>
      <c r="F61" s="14" t="s">
        <v>18</v>
      </c>
      <c r="G61" s="18">
        <v>586.4</v>
      </c>
      <c r="H61" s="18">
        <v>588.4</v>
      </c>
      <c r="I61" s="18">
        <v>586.4</v>
      </c>
      <c r="J61" s="18">
        <v>586.4</v>
      </c>
      <c r="K61" s="18">
        <v>581.4</v>
      </c>
      <c r="L61" s="18">
        <v>581.4</v>
      </c>
      <c r="M61" s="18">
        <v>559.4</v>
      </c>
      <c r="N61" s="18">
        <v>546.4</v>
      </c>
      <c r="O61" s="18">
        <v>557.4</v>
      </c>
      <c r="P61" s="18">
        <v>573.4</v>
      </c>
      <c r="Q61" s="18">
        <v>586.4</v>
      </c>
      <c r="R61" s="18">
        <v>588.4</v>
      </c>
      <c r="S61" s="13"/>
    </row>
    <row r="62" spans="1:19" x14ac:dyDescent="0.3">
      <c r="A62" s="3"/>
      <c r="B62" s="4"/>
      <c r="C62" s="4" t="s">
        <v>35</v>
      </c>
      <c r="D62" s="10" t="s">
        <v>39</v>
      </c>
      <c r="E62" s="26">
        <v>0.01</v>
      </c>
      <c r="F62" s="14" t="s">
        <v>20</v>
      </c>
      <c r="G62" s="18">
        <v>7.6000000000000005</v>
      </c>
      <c r="H62" s="18">
        <v>7.6000000000000005</v>
      </c>
      <c r="I62" s="18">
        <v>7.6000000000000005</v>
      </c>
      <c r="J62" s="18">
        <v>7.6000000000000005</v>
      </c>
      <c r="K62" s="18">
        <v>7.6000000000000005</v>
      </c>
      <c r="L62" s="18">
        <v>7.6000000000000005</v>
      </c>
      <c r="M62" s="18">
        <v>7.6000000000000005</v>
      </c>
      <c r="N62" s="18">
        <v>7.6000000000000005</v>
      </c>
      <c r="O62" s="18">
        <v>7.6000000000000005</v>
      </c>
      <c r="P62" s="18">
        <v>7.6000000000000005</v>
      </c>
      <c r="Q62" s="18">
        <v>7.6000000000000005</v>
      </c>
      <c r="R62" s="18">
        <v>7.6000000000000005</v>
      </c>
      <c r="S62" s="13"/>
    </row>
    <row r="63" spans="1:19" x14ac:dyDescent="0.3">
      <c r="A63" s="3"/>
      <c r="B63" s="4"/>
      <c r="C63" s="4" t="s">
        <v>35</v>
      </c>
      <c r="D63" s="10" t="s">
        <v>40</v>
      </c>
      <c r="E63" s="26">
        <v>0.2</v>
      </c>
      <c r="F63" s="14" t="s">
        <v>22</v>
      </c>
      <c r="G63" s="18">
        <v>152</v>
      </c>
      <c r="H63" s="18">
        <v>152</v>
      </c>
      <c r="I63" s="18">
        <v>152</v>
      </c>
      <c r="J63" s="18">
        <v>152</v>
      </c>
      <c r="K63" s="18">
        <v>152</v>
      </c>
      <c r="L63" s="18">
        <v>152</v>
      </c>
      <c r="M63" s="18">
        <v>152</v>
      </c>
      <c r="N63" s="18">
        <v>152</v>
      </c>
      <c r="O63" s="18">
        <v>152</v>
      </c>
      <c r="P63" s="18">
        <v>152</v>
      </c>
      <c r="Q63" s="18">
        <v>152</v>
      </c>
      <c r="R63" s="18">
        <v>152</v>
      </c>
      <c r="S63" s="13"/>
    </row>
    <row r="64" spans="1:19" x14ac:dyDescent="0.3">
      <c r="A64" s="3"/>
      <c r="B64" s="4" t="s">
        <v>41</v>
      </c>
      <c r="C64" s="4" t="s">
        <v>35</v>
      </c>
      <c r="D64" s="10">
        <v>2.2000000000000002</v>
      </c>
      <c r="E64" s="17"/>
      <c r="F64" s="14" t="s">
        <v>24</v>
      </c>
      <c r="G64" s="19">
        <v>10.5</v>
      </c>
      <c r="H64" s="19">
        <v>10.5</v>
      </c>
      <c r="I64" s="19">
        <v>10.5</v>
      </c>
      <c r="J64" s="19">
        <v>10.5</v>
      </c>
      <c r="K64" s="19">
        <v>10.5</v>
      </c>
      <c r="L64" s="19">
        <v>10.5</v>
      </c>
      <c r="M64" s="19">
        <v>10.5</v>
      </c>
      <c r="N64" s="19">
        <v>10.5</v>
      </c>
      <c r="O64" s="19">
        <v>10.5</v>
      </c>
      <c r="P64" s="19">
        <v>10.5</v>
      </c>
      <c r="Q64" s="19">
        <v>10.5</v>
      </c>
      <c r="R64" s="19">
        <v>10.5</v>
      </c>
      <c r="S64" s="13"/>
    </row>
    <row r="65" spans="1:19" x14ac:dyDescent="0.3">
      <c r="A65" s="3"/>
      <c r="B65" s="4" t="s">
        <v>42</v>
      </c>
      <c r="C65" s="4" t="s">
        <v>35</v>
      </c>
      <c r="D65" s="10">
        <v>2.2000000000000002</v>
      </c>
      <c r="E65" s="17"/>
      <c r="F65" s="14" t="s">
        <v>26</v>
      </c>
      <c r="G65" s="19">
        <v>6.5</v>
      </c>
      <c r="H65" s="19">
        <v>6.5</v>
      </c>
      <c r="I65" s="19">
        <v>6.5</v>
      </c>
      <c r="J65" s="19">
        <v>6.5</v>
      </c>
      <c r="K65" s="19">
        <v>6.5</v>
      </c>
      <c r="L65" s="19">
        <v>6.5</v>
      </c>
      <c r="M65" s="19">
        <v>6.5</v>
      </c>
      <c r="N65" s="19">
        <v>6.5</v>
      </c>
      <c r="O65" s="19">
        <v>6.5</v>
      </c>
      <c r="P65" s="19">
        <v>6.5</v>
      </c>
      <c r="Q65" s="19">
        <v>6.5</v>
      </c>
      <c r="R65" s="19">
        <v>6.5</v>
      </c>
      <c r="S65" s="13"/>
    </row>
    <row r="66" spans="1:19" x14ac:dyDescent="0.3">
      <c r="A66" s="3"/>
      <c r="B66" s="4" t="s">
        <v>43</v>
      </c>
      <c r="C66" s="4" t="s">
        <v>35</v>
      </c>
      <c r="D66" s="10">
        <v>2.2000000000000002</v>
      </c>
      <c r="E66" s="17"/>
      <c r="F66" s="14" t="s">
        <v>28</v>
      </c>
      <c r="G66" s="19">
        <v>16.5</v>
      </c>
      <c r="H66" s="19">
        <v>16.5</v>
      </c>
      <c r="I66" s="19">
        <v>16.5</v>
      </c>
      <c r="J66" s="19">
        <v>16.5</v>
      </c>
      <c r="K66" s="19">
        <v>16.5</v>
      </c>
      <c r="L66" s="19">
        <v>16.5</v>
      </c>
      <c r="M66" s="19">
        <v>16.5</v>
      </c>
      <c r="N66" s="19">
        <v>16.5</v>
      </c>
      <c r="O66" s="19">
        <v>16.5</v>
      </c>
      <c r="P66" s="19">
        <v>16.5</v>
      </c>
      <c r="Q66" s="19">
        <v>16.5</v>
      </c>
      <c r="R66" s="19">
        <v>16.5</v>
      </c>
      <c r="S66" s="13"/>
    </row>
    <row r="67" spans="1:19" x14ac:dyDescent="0.3">
      <c r="A67" s="3"/>
      <c r="B67" s="4"/>
      <c r="C67" s="4"/>
      <c r="D67" s="10"/>
      <c r="E67" s="17"/>
      <c r="F67" s="14" t="s">
        <v>8</v>
      </c>
      <c r="G67" s="20">
        <v>8714.5999999999985</v>
      </c>
      <c r="H67" s="20">
        <v>8735.5999999999985</v>
      </c>
      <c r="I67" s="20">
        <v>8714.5999999999985</v>
      </c>
      <c r="J67" s="20">
        <v>8714.5999999999985</v>
      </c>
      <c r="K67" s="20">
        <v>8662.0999999999985</v>
      </c>
      <c r="L67" s="20">
        <v>8662.0999999999985</v>
      </c>
      <c r="M67" s="20">
        <v>8431.0999999999985</v>
      </c>
      <c r="N67" s="20">
        <v>8294.5999999999985</v>
      </c>
      <c r="O67" s="20">
        <v>8410.0999999999985</v>
      </c>
      <c r="P67" s="20">
        <v>8578.0999999999985</v>
      </c>
      <c r="Q67" s="20">
        <v>8714.5999999999985</v>
      </c>
      <c r="R67" s="20">
        <v>8735.5999999999985</v>
      </c>
      <c r="S67" s="9">
        <v>103367.70000000001</v>
      </c>
    </row>
    <row r="68" spans="1:19" x14ac:dyDescent="0.3">
      <c r="A68" s="3"/>
      <c r="B68" s="4"/>
      <c r="C68" s="4"/>
      <c r="D68" s="10"/>
      <c r="E68" s="17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3"/>
    </row>
    <row r="69" spans="1:19" x14ac:dyDescent="0.3">
      <c r="A69" s="3"/>
      <c r="B69" s="4"/>
      <c r="C69" s="4" t="s">
        <v>35</v>
      </c>
      <c r="D69" s="10">
        <v>2.2000000000000002</v>
      </c>
      <c r="E69" s="17"/>
      <c r="F69" s="14" t="s">
        <v>44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6"/>
    </row>
    <row r="70" spans="1:19" x14ac:dyDescent="0.3">
      <c r="A70" s="3"/>
      <c r="B70" s="4"/>
      <c r="C70" s="4" t="s">
        <v>35</v>
      </c>
      <c r="D70" s="10">
        <v>2.2000000000000002</v>
      </c>
      <c r="E70" s="17"/>
      <c r="F70" s="14" t="s">
        <v>45</v>
      </c>
      <c r="G70" s="18">
        <v>24911.92666987257</v>
      </c>
      <c r="H70" s="18">
        <v>27200.052624575077</v>
      </c>
      <c r="I70" s="18">
        <v>23900.166022344238</v>
      </c>
      <c r="J70" s="18">
        <v>22949.739731501748</v>
      </c>
      <c r="K70" s="18">
        <v>20688.802674108989</v>
      </c>
      <c r="L70" s="18">
        <v>18203.39015373238</v>
      </c>
      <c r="M70" s="18">
        <v>12935.2027989899</v>
      </c>
      <c r="N70" s="18">
        <v>11724.766394548304</v>
      </c>
      <c r="O70" s="18">
        <v>15633.680562010626</v>
      </c>
      <c r="P70" s="18">
        <v>18883.24180987092</v>
      </c>
      <c r="Q70" s="18">
        <v>22313.276154350962</v>
      </c>
      <c r="R70" s="18">
        <v>22643.677904514119</v>
      </c>
      <c r="S70" s="16"/>
    </row>
    <row r="71" spans="1:19" x14ac:dyDescent="0.3">
      <c r="A71" s="3"/>
      <c r="B71" s="4" t="s">
        <v>46</v>
      </c>
      <c r="C71" s="4" t="s">
        <v>35</v>
      </c>
      <c r="D71" s="10">
        <v>2.2000000000000002</v>
      </c>
      <c r="E71" s="17"/>
      <c r="F71" s="14" t="s">
        <v>7</v>
      </c>
      <c r="G71" s="19">
        <v>1.75</v>
      </c>
      <c r="H71" s="19">
        <v>1.75</v>
      </c>
      <c r="I71" s="19">
        <v>1.75</v>
      </c>
      <c r="J71" s="19">
        <v>1.75</v>
      </c>
      <c r="K71" s="19">
        <v>1.75</v>
      </c>
      <c r="L71" s="19">
        <v>1.75</v>
      </c>
      <c r="M71" s="19">
        <v>1.75</v>
      </c>
      <c r="N71" s="19">
        <v>1.75</v>
      </c>
      <c r="O71" s="19">
        <v>1.75</v>
      </c>
      <c r="P71" s="19">
        <v>1.75</v>
      </c>
      <c r="Q71" s="19">
        <v>1.75</v>
      </c>
      <c r="R71" s="19">
        <v>1.75</v>
      </c>
      <c r="S71" s="16"/>
    </row>
    <row r="72" spans="1:19" x14ac:dyDescent="0.3">
      <c r="A72" s="3"/>
      <c r="B72" s="4"/>
      <c r="C72" s="4" t="s">
        <v>35</v>
      </c>
      <c r="D72" s="10">
        <v>2.2000000000000002</v>
      </c>
      <c r="E72" s="17"/>
      <c r="F72" s="14" t="s">
        <v>8</v>
      </c>
      <c r="G72" s="20">
        <v>43595.871672276997</v>
      </c>
      <c r="H72" s="20">
        <v>47600.092093006388</v>
      </c>
      <c r="I72" s="20">
        <v>41825.290539102418</v>
      </c>
      <c r="J72" s="20">
        <v>40162.044530128056</v>
      </c>
      <c r="K72" s="20">
        <v>36205.404679690728</v>
      </c>
      <c r="L72" s="20">
        <v>31855.932769031664</v>
      </c>
      <c r="M72" s="20">
        <v>22636.604898232326</v>
      </c>
      <c r="N72" s="20">
        <v>20518.34119045953</v>
      </c>
      <c r="O72" s="20">
        <v>27358.940983518594</v>
      </c>
      <c r="P72" s="20">
        <v>33045.673167274108</v>
      </c>
      <c r="Q72" s="20">
        <v>39048.233270114186</v>
      </c>
      <c r="R72" s="20">
        <v>39626.436332899706</v>
      </c>
      <c r="S72" s="9">
        <v>423478.86612573476</v>
      </c>
    </row>
    <row r="73" spans="1:19" x14ac:dyDescent="0.3">
      <c r="A73" s="3"/>
      <c r="B73" s="4"/>
      <c r="C73" s="4" t="s">
        <v>35</v>
      </c>
      <c r="D73" s="10">
        <v>2.2000000000000002</v>
      </c>
      <c r="E73" s="17"/>
      <c r="F73" s="14" t="s">
        <v>47</v>
      </c>
      <c r="G73" s="45">
        <v>304.512023827419</v>
      </c>
      <c r="H73" s="45">
        <v>292.79982400315509</v>
      </c>
      <c r="I73" s="45">
        <v>270.61632467367821</v>
      </c>
      <c r="J73" s="45">
        <v>265.46593115097915</v>
      </c>
      <c r="K73" s="45">
        <v>284.40301703385558</v>
      </c>
      <c r="L73" s="45">
        <v>393.30731948956424</v>
      </c>
      <c r="M73" s="45">
        <v>763.02400050899359</v>
      </c>
      <c r="N73" s="45">
        <v>1152.2606993788411</v>
      </c>
      <c r="O73" s="45">
        <v>1320.6775037782991</v>
      </c>
      <c r="P73" s="45">
        <v>887.96149789865319</v>
      </c>
      <c r="Q73" s="45">
        <v>389.12113770406665</v>
      </c>
      <c r="R73" s="45">
        <v>399.53317079400938</v>
      </c>
      <c r="S73" s="9"/>
    </row>
    <row r="74" spans="1:19" x14ac:dyDescent="0.3">
      <c r="A74" s="3"/>
      <c r="B74" s="4" t="s">
        <v>48</v>
      </c>
      <c r="C74" s="4" t="s">
        <v>35</v>
      </c>
      <c r="D74" s="10">
        <v>2.2000000000000002</v>
      </c>
      <c r="E74" s="17"/>
      <c r="F74" s="14" t="s">
        <v>7</v>
      </c>
      <c r="G74" s="28">
        <v>1.05</v>
      </c>
      <c r="H74" s="28">
        <v>1.05</v>
      </c>
      <c r="I74" s="28">
        <v>1.05</v>
      </c>
      <c r="J74" s="28">
        <v>1.05</v>
      </c>
      <c r="K74" s="28">
        <v>1.05</v>
      </c>
      <c r="L74" s="28">
        <v>1.05</v>
      </c>
      <c r="M74" s="28">
        <v>1.05</v>
      </c>
      <c r="N74" s="28">
        <v>1.05</v>
      </c>
      <c r="O74" s="28">
        <v>1.05</v>
      </c>
      <c r="P74" s="28">
        <v>1.05</v>
      </c>
      <c r="Q74" s="28">
        <v>1.05</v>
      </c>
      <c r="R74" s="28">
        <v>1.05</v>
      </c>
      <c r="S74" s="29"/>
    </row>
    <row r="75" spans="1:19" x14ac:dyDescent="0.3">
      <c r="A75" s="3"/>
      <c r="B75" s="4"/>
      <c r="C75" s="4" t="s">
        <v>35</v>
      </c>
      <c r="D75" s="10">
        <v>2.2000000000000002</v>
      </c>
      <c r="E75" s="17"/>
      <c r="F75" s="14" t="s">
        <v>49</v>
      </c>
      <c r="G75" s="30">
        <v>319.73762501878997</v>
      </c>
      <c r="H75" s="30">
        <v>307.43981520331289</v>
      </c>
      <c r="I75" s="30">
        <v>284.14714090736214</v>
      </c>
      <c r="J75" s="30">
        <v>278.73922770852812</v>
      </c>
      <c r="K75" s="30">
        <v>298.62316788554836</v>
      </c>
      <c r="L75" s="30">
        <v>412.97268546404246</v>
      </c>
      <c r="M75" s="30">
        <v>801.17520053444332</v>
      </c>
      <c r="N75" s="30">
        <v>1209.8737343477833</v>
      </c>
      <c r="O75" s="30">
        <v>1386.7113789672142</v>
      </c>
      <c r="P75" s="30">
        <v>932.35957279358593</v>
      </c>
      <c r="Q75" s="30">
        <v>408.57719458926999</v>
      </c>
      <c r="R75" s="30">
        <v>419.50982933370989</v>
      </c>
      <c r="S75" s="9">
        <v>7059.8665727535908</v>
      </c>
    </row>
    <row r="76" spans="1:19" x14ac:dyDescent="0.3">
      <c r="A76" s="3"/>
      <c r="B76" s="4"/>
      <c r="C76" s="4" t="s">
        <v>35</v>
      </c>
      <c r="D76" s="10">
        <v>2.2000000000000002</v>
      </c>
      <c r="E76" s="17"/>
      <c r="F76" s="14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3"/>
    </row>
    <row r="77" spans="1:19" x14ac:dyDescent="0.3">
      <c r="A77" s="3"/>
      <c r="B77" s="4"/>
      <c r="C77" s="4" t="s">
        <v>35</v>
      </c>
      <c r="D77" s="10">
        <v>2.2000000000000002</v>
      </c>
      <c r="E77" s="17"/>
      <c r="F77" s="14" t="s">
        <v>50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3"/>
    </row>
    <row r="78" spans="1:19" x14ac:dyDescent="0.3">
      <c r="A78" s="3"/>
      <c r="B78" s="4"/>
      <c r="C78" s="4" t="s">
        <v>35</v>
      </c>
      <c r="D78" s="10">
        <v>2.2000000000000002</v>
      </c>
      <c r="E78" s="17"/>
      <c r="F78" s="14" t="s">
        <v>10</v>
      </c>
      <c r="G78" s="18">
        <v>10041333.207229659</v>
      </c>
      <c r="H78" s="18">
        <v>9675456.5938855335</v>
      </c>
      <c r="I78" s="18">
        <v>8721784.9764135834</v>
      </c>
      <c r="J78" s="18">
        <v>6559139.7979080221</v>
      </c>
      <c r="K78" s="18">
        <v>5088953.1324424101</v>
      </c>
      <c r="L78" s="18">
        <v>3719824.7622809121</v>
      </c>
      <c r="M78" s="18">
        <v>3171010.4205362056</v>
      </c>
      <c r="N78" s="18">
        <v>3181999.6823873064</v>
      </c>
      <c r="O78" s="18">
        <v>3578476.5481096655</v>
      </c>
      <c r="P78" s="18">
        <v>5013103.156614949</v>
      </c>
      <c r="Q78" s="18">
        <v>7156906.3958121398</v>
      </c>
      <c r="R78" s="18">
        <v>8668564.3409760725</v>
      </c>
      <c r="S78" s="13"/>
    </row>
    <row r="79" spans="1:19" x14ac:dyDescent="0.3">
      <c r="A79" s="3"/>
      <c r="B79" s="4" t="s">
        <v>51</v>
      </c>
      <c r="C79" s="4" t="s">
        <v>35</v>
      </c>
      <c r="D79" s="10">
        <v>2.2000000000000002</v>
      </c>
      <c r="E79" s="17"/>
      <c r="F79" s="14" t="s">
        <v>7</v>
      </c>
      <c r="G79" s="21">
        <v>2.3910000000000001E-2</v>
      </c>
      <c r="H79" s="21">
        <v>2.3910000000000001E-2</v>
      </c>
      <c r="I79" s="21">
        <v>2.3910000000000001E-2</v>
      </c>
      <c r="J79" s="21">
        <v>2.3910000000000001E-2</v>
      </c>
      <c r="K79" s="21">
        <v>2.3910000000000001E-2</v>
      </c>
      <c r="L79" s="21">
        <v>2.3910000000000001E-2</v>
      </c>
      <c r="M79" s="21">
        <v>2.3910000000000001E-2</v>
      </c>
      <c r="N79" s="21">
        <v>2.3910000000000001E-2</v>
      </c>
      <c r="O79" s="21">
        <v>2.3910000000000001E-2</v>
      </c>
      <c r="P79" s="21">
        <v>2.3910000000000001E-2</v>
      </c>
      <c r="Q79" s="21">
        <v>2.3910000000000001E-2</v>
      </c>
      <c r="R79" s="21">
        <v>2.3910000000000001E-2</v>
      </c>
      <c r="S79" s="13"/>
    </row>
    <row r="80" spans="1:19" x14ac:dyDescent="0.3">
      <c r="A80" s="3"/>
      <c r="B80" s="4"/>
      <c r="C80" s="4" t="s">
        <v>35</v>
      </c>
      <c r="D80" s="10">
        <v>2.2000000000000002</v>
      </c>
      <c r="E80" s="17"/>
      <c r="F80" s="11" t="s">
        <v>8</v>
      </c>
      <c r="G80" s="20">
        <v>240088.27698486115</v>
      </c>
      <c r="H80" s="20">
        <v>231340.16715980312</v>
      </c>
      <c r="I80" s="20">
        <v>208537.87878604879</v>
      </c>
      <c r="J80" s="20">
        <v>156829.03256798082</v>
      </c>
      <c r="K80" s="20">
        <v>121676.86939669804</v>
      </c>
      <c r="L80" s="20">
        <v>88941.010066136616</v>
      </c>
      <c r="M80" s="20">
        <v>75818.859155020677</v>
      </c>
      <c r="N80" s="20">
        <v>76081.6124058805</v>
      </c>
      <c r="O80" s="20">
        <v>85561.374265302104</v>
      </c>
      <c r="P80" s="20">
        <v>119863.29647466344</v>
      </c>
      <c r="Q80" s="20">
        <v>171121.63192386826</v>
      </c>
      <c r="R80" s="20">
        <v>207265.37339273791</v>
      </c>
      <c r="S80" s="9">
        <v>1783125.3825790018</v>
      </c>
    </row>
    <row r="81" spans="1:19" x14ac:dyDescent="0.3">
      <c r="A81" s="3"/>
      <c r="B81" s="4"/>
      <c r="C81" s="4" t="s">
        <v>35</v>
      </c>
      <c r="D81" s="10">
        <v>2.2000000000000002</v>
      </c>
      <c r="E81" s="17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3"/>
    </row>
    <row r="82" spans="1:19" x14ac:dyDescent="0.3">
      <c r="A82" s="3"/>
      <c r="B82" s="4"/>
      <c r="C82" s="4" t="s">
        <v>35</v>
      </c>
      <c r="D82" s="10">
        <v>2.2000000000000002</v>
      </c>
      <c r="E82" s="17"/>
      <c r="F82" s="31" t="s">
        <v>52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1"/>
      <c r="S82" s="13"/>
    </row>
    <row r="83" spans="1:19" x14ac:dyDescent="0.3">
      <c r="A83" s="3"/>
      <c r="B83" s="4"/>
      <c r="C83" s="4" t="s">
        <v>35</v>
      </c>
      <c r="D83" s="10">
        <v>2.2000000000000002</v>
      </c>
      <c r="E83" s="17"/>
      <c r="F83" s="11" t="s">
        <v>53</v>
      </c>
      <c r="G83" s="18">
        <v>30014.682770340954</v>
      </c>
      <c r="H83" s="18">
        <v>28921.036114466217</v>
      </c>
      <c r="I83" s="18">
        <v>26070.403586418106</v>
      </c>
      <c r="J83" s="18">
        <v>19606.01209197826</v>
      </c>
      <c r="K83" s="18">
        <v>15211.457557589882</v>
      </c>
      <c r="L83" s="18">
        <v>11118.977719087552</v>
      </c>
      <c r="M83" s="18">
        <v>9478.5094637944367</v>
      </c>
      <c r="N83" s="18">
        <v>9511.3576126939788</v>
      </c>
      <c r="O83" s="18">
        <v>10696.471890334691</v>
      </c>
      <c r="P83" s="18">
        <v>14984.733385050706</v>
      </c>
      <c r="Q83" s="18">
        <v>21392.804187860522</v>
      </c>
      <c r="R83" s="18">
        <v>25911.321076503711</v>
      </c>
      <c r="S83" s="13"/>
    </row>
    <row r="84" spans="1:19" x14ac:dyDescent="0.3">
      <c r="A84" s="3"/>
      <c r="B84" s="4" t="s">
        <v>54</v>
      </c>
      <c r="C84" s="4" t="s">
        <v>35</v>
      </c>
      <c r="D84" s="10">
        <v>2.2000000000000002</v>
      </c>
      <c r="E84" s="17"/>
      <c r="F84" s="11" t="s">
        <v>55</v>
      </c>
      <c r="G84" s="32">
        <v>6.8000000000000005E-2</v>
      </c>
      <c r="H84" s="32">
        <v>6.8000000000000005E-2</v>
      </c>
      <c r="I84" s="32">
        <v>6.8000000000000005E-2</v>
      </c>
      <c r="J84" s="32">
        <v>6.8000000000000005E-2</v>
      </c>
      <c r="K84" s="32">
        <v>6.8000000000000005E-2</v>
      </c>
      <c r="L84" s="32">
        <v>6.8000000000000005E-2</v>
      </c>
      <c r="M84" s="32">
        <v>6.8000000000000005E-2</v>
      </c>
      <c r="N84" s="32">
        <v>6.8000000000000005E-2</v>
      </c>
      <c r="O84" s="32">
        <v>6.8000000000000005E-2</v>
      </c>
      <c r="P84" s="32">
        <v>6.8000000000000005E-2</v>
      </c>
      <c r="Q84" s="32">
        <v>6.8000000000000005E-2</v>
      </c>
      <c r="R84" s="32">
        <v>6.8000000000000005E-2</v>
      </c>
      <c r="S84" s="13"/>
    </row>
    <row r="85" spans="1:19" x14ac:dyDescent="0.3">
      <c r="A85" s="3"/>
      <c r="B85" s="4"/>
      <c r="C85" s="4" t="s">
        <v>35</v>
      </c>
      <c r="D85" s="10">
        <v>2.2000000000000002</v>
      </c>
      <c r="E85" s="17"/>
      <c r="F85" s="11" t="s">
        <v>56</v>
      </c>
      <c r="G85" s="20">
        <v>2040.998428383185</v>
      </c>
      <c r="H85" s="20">
        <v>1966.6304557837029</v>
      </c>
      <c r="I85" s="20">
        <v>1772.7874438764313</v>
      </c>
      <c r="J85" s="20">
        <v>1333.2088222545217</v>
      </c>
      <c r="K85" s="20">
        <v>1034.3791139161119</v>
      </c>
      <c r="L85" s="20">
        <v>756.09048489795362</v>
      </c>
      <c r="M85" s="20">
        <v>644.53864353802169</v>
      </c>
      <c r="N85" s="20">
        <v>646.77231766319062</v>
      </c>
      <c r="O85" s="20">
        <v>727.36008854275906</v>
      </c>
      <c r="P85" s="20">
        <v>1018.961870183448</v>
      </c>
      <c r="Q85" s="20">
        <v>1454.7106847745156</v>
      </c>
      <c r="R85" s="20">
        <v>1761.9698332022524</v>
      </c>
      <c r="S85" s="9">
        <v>15158.408187016095</v>
      </c>
    </row>
    <row r="86" spans="1:19" x14ac:dyDescent="0.3">
      <c r="A86" s="3"/>
      <c r="B86" s="4"/>
      <c r="C86" s="4" t="s">
        <v>35</v>
      </c>
      <c r="D86" s="10">
        <v>2.2000000000000002</v>
      </c>
      <c r="E86" s="17"/>
      <c r="F86" s="11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3"/>
    </row>
    <row r="87" spans="1:19" x14ac:dyDescent="0.3">
      <c r="A87" s="3"/>
      <c r="B87" s="4"/>
      <c r="C87" s="4" t="s">
        <v>35</v>
      </c>
      <c r="D87" s="10">
        <v>2.2000000000000002</v>
      </c>
      <c r="E87" s="17"/>
      <c r="F87" s="14" t="s">
        <v>29</v>
      </c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3"/>
    </row>
    <row r="88" spans="1:19" x14ac:dyDescent="0.3">
      <c r="A88" s="3"/>
      <c r="B88" s="4"/>
      <c r="C88" s="4" t="s">
        <v>35</v>
      </c>
      <c r="D88" s="10">
        <v>2.2000000000000002</v>
      </c>
      <c r="E88" s="17"/>
      <c r="F88" s="14" t="s">
        <v>30</v>
      </c>
      <c r="G88" s="27">
        <v>14</v>
      </c>
      <c r="H88" s="27">
        <v>12</v>
      </c>
      <c r="I88" s="27">
        <v>14</v>
      </c>
      <c r="J88" s="27">
        <v>14</v>
      </c>
      <c r="K88" s="27">
        <v>19</v>
      </c>
      <c r="L88" s="27">
        <v>19</v>
      </c>
      <c r="M88" s="27">
        <v>41</v>
      </c>
      <c r="N88" s="27">
        <v>54</v>
      </c>
      <c r="O88" s="27">
        <v>43</v>
      </c>
      <c r="P88" s="27">
        <v>27</v>
      </c>
      <c r="Q88" s="27">
        <v>14</v>
      </c>
      <c r="R88" s="27">
        <v>12</v>
      </c>
      <c r="S88" s="13"/>
    </row>
    <row r="89" spans="1:19" x14ac:dyDescent="0.3">
      <c r="A89" s="3"/>
      <c r="B89" s="4" t="s">
        <v>31</v>
      </c>
      <c r="C89" s="4" t="s">
        <v>35</v>
      </c>
      <c r="D89" s="10">
        <v>2.2000000000000002</v>
      </c>
      <c r="E89" s="17"/>
      <c r="F89" s="11" t="s">
        <v>32</v>
      </c>
      <c r="G89" s="19">
        <v>20</v>
      </c>
      <c r="H89" s="19">
        <v>20</v>
      </c>
      <c r="I89" s="19">
        <v>20</v>
      </c>
      <c r="J89" s="19">
        <v>20</v>
      </c>
      <c r="K89" s="19">
        <v>20</v>
      </c>
      <c r="L89" s="19">
        <v>20</v>
      </c>
      <c r="M89" s="19">
        <v>20</v>
      </c>
      <c r="N89" s="19">
        <v>20</v>
      </c>
      <c r="O89" s="19">
        <v>20</v>
      </c>
      <c r="P89" s="19">
        <v>20</v>
      </c>
      <c r="Q89" s="19">
        <v>20</v>
      </c>
      <c r="R89" s="19">
        <v>20</v>
      </c>
      <c r="S89" s="13"/>
    </row>
    <row r="90" spans="1:19" x14ac:dyDescent="0.3">
      <c r="A90" s="3"/>
      <c r="B90" s="4"/>
      <c r="C90" s="4" t="s">
        <v>35</v>
      </c>
      <c r="D90" s="10">
        <v>2.2000000000000002</v>
      </c>
      <c r="E90" s="17"/>
      <c r="F90" s="11" t="s">
        <v>33</v>
      </c>
      <c r="G90" s="20">
        <v>280</v>
      </c>
      <c r="H90" s="20">
        <v>240</v>
      </c>
      <c r="I90" s="20">
        <v>280</v>
      </c>
      <c r="J90" s="20">
        <v>280</v>
      </c>
      <c r="K90" s="20">
        <v>380</v>
      </c>
      <c r="L90" s="20">
        <v>380</v>
      </c>
      <c r="M90" s="20">
        <v>820</v>
      </c>
      <c r="N90" s="20">
        <v>1080</v>
      </c>
      <c r="O90" s="20">
        <v>860</v>
      </c>
      <c r="P90" s="20">
        <v>540</v>
      </c>
      <c r="Q90" s="20">
        <v>280</v>
      </c>
      <c r="R90" s="20">
        <v>240</v>
      </c>
      <c r="S90" s="9">
        <v>5660</v>
      </c>
    </row>
    <row r="91" spans="1:19" x14ac:dyDescent="0.3">
      <c r="A91" s="3"/>
      <c r="B91" s="4"/>
      <c r="C91" s="4" t="s">
        <v>35</v>
      </c>
      <c r="D91" s="10">
        <v>2.2000000000000002</v>
      </c>
      <c r="E91" s="17"/>
      <c r="F91" s="11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3"/>
    </row>
    <row r="92" spans="1:19" x14ac:dyDescent="0.3">
      <c r="A92" s="3"/>
      <c r="B92" s="4"/>
      <c r="C92" s="4" t="s">
        <v>35</v>
      </c>
      <c r="D92" s="10">
        <v>2.2000000000000002</v>
      </c>
      <c r="E92" s="17"/>
      <c r="F92" s="14" t="s">
        <v>57</v>
      </c>
      <c r="G92" s="18">
        <v>227.25839235550077</v>
      </c>
      <c r="H92" s="18">
        <v>247.77414148857835</v>
      </c>
      <c r="I92" s="18">
        <v>217.83461197200583</v>
      </c>
      <c r="J92" s="18">
        <v>209.22265753628733</v>
      </c>
      <c r="K92" s="18">
        <v>189.01705612780177</v>
      </c>
      <c r="L92" s="18">
        <v>167.59922454640275</v>
      </c>
      <c r="M92" s="18">
        <v>123.45268252938941</v>
      </c>
      <c r="N92" s="18">
        <v>116.05177524196694</v>
      </c>
      <c r="O92" s="18">
        <v>152.79795074366857</v>
      </c>
      <c r="P92" s="18">
        <v>178.1842366099078</v>
      </c>
      <c r="Q92" s="18">
        <v>204.60106892482364</v>
      </c>
      <c r="R92" s="18">
        <v>207.67258879388609</v>
      </c>
      <c r="S92" s="13"/>
    </row>
    <row r="93" spans="1:19" x14ac:dyDescent="0.3">
      <c r="A93" s="3"/>
      <c r="B93" s="4" t="s">
        <v>58</v>
      </c>
      <c r="C93" s="4" t="s">
        <v>35</v>
      </c>
      <c r="D93" s="10">
        <v>2.2000000000000002</v>
      </c>
      <c r="E93" s="17"/>
      <c r="F93" s="14" t="s">
        <v>59</v>
      </c>
      <c r="G93" s="21">
        <v>-0.25</v>
      </c>
      <c r="H93" s="21">
        <v>-0.25</v>
      </c>
      <c r="I93" s="21">
        <v>-0.25</v>
      </c>
      <c r="J93" s="21">
        <v>-0.25</v>
      </c>
      <c r="K93" s="21">
        <v>-0.25</v>
      </c>
      <c r="L93" s="21">
        <v>-0.25</v>
      </c>
      <c r="M93" s="21">
        <v>-0.25</v>
      </c>
      <c r="N93" s="21">
        <v>-0.25</v>
      </c>
      <c r="O93" s="21">
        <v>-0.25</v>
      </c>
      <c r="P93" s="21">
        <v>-0.25</v>
      </c>
      <c r="Q93" s="21">
        <v>-0.25</v>
      </c>
      <c r="R93" s="21">
        <v>-0.25</v>
      </c>
      <c r="S93" s="13"/>
    </row>
    <row r="94" spans="1:19" x14ac:dyDescent="0.3">
      <c r="A94" s="3"/>
      <c r="B94" s="4"/>
      <c r="C94" s="4" t="s">
        <v>35</v>
      </c>
      <c r="D94" s="10">
        <v>2.2000000000000002</v>
      </c>
      <c r="E94" s="17"/>
      <c r="F94" s="14" t="s">
        <v>60</v>
      </c>
      <c r="G94" s="33">
        <v>-56.814598088875194</v>
      </c>
      <c r="H94" s="33">
        <v>-61.943535372144588</v>
      </c>
      <c r="I94" s="33">
        <v>-54.458652993001458</v>
      </c>
      <c r="J94" s="33">
        <v>-52.305664384071832</v>
      </c>
      <c r="K94" s="33">
        <v>-47.254264031950441</v>
      </c>
      <c r="L94" s="33">
        <v>-41.899806136600688</v>
      </c>
      <c r="M94" s="33">
        <v>-30.863170632347352</v>
      </c>
      <c r="N94" s="33">
        <v>-29.012943810491734</v>
      </c>
      <c r="O94" s="33">
        <v>-38.199487685917141</v>
      </c>
      <c r="P94" s="33">
        <v>-44.54605915247695</v>
      </c>
      <c r="Q94" s="33">
        <v>-51.150267231205909</v>
      </c>
      <c r="R94" s="33">
        <v>-51.918147198471523</v>
      </c>
      <c r="S94" s="9">
        <v>-560.36659671755478</v>
      </c>
    </row>
    <row r="95" spans="1:19" x14ac:dyDescent="0.3">
      <c r="A95" s="3"/>
      <c r="B95" s="4"/>
      <c r="C95" s="4" t="s">
        <v>35</v>
      </c>
      <c r="D95" s="10">
        <v>2.2000000000000002</v>
      </c>
      <c r="E95" s="17"/>
      <c r="F95" s="11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6"/>
    </row>
    <row r="96" spans="1:19" x14ac:dyDescent="0.3">
      <c r="A96" s="3"/>
      <c r="B96" s="4"/>
      <c r="C96" s="4" t="s">
        <v>35</v>
      </c>
      <c r="D96" s="10">
        <v>2.2000000000000002</v>
      </c>
      <c r="E96" s="17"/>
      <c r="F96" s="11" t="s">
        <v>12</v>
      </c>
      <c r="G96" s="20">
        <v>-4294.0210516867692</v>
      </c>
      <c r="H96" s="20">
        <v>-4220.885789826365</v>
      </c>
      <c r="I96" s="20">
        <v>-3789.6846788541302</v>
      </c>
      <c r="J96" s="20">
        <v>-2982.4607922553178</v>
      </c>
      <c r="K96" s="20">
        <v>-2393.2203314123772</v>
      </c>
      <c r="L96" s="20">
        <v>-1834.561592990905</v>
      </c>
      <c r="M96" s="20">
        <v>-1510.3547209003968</v>
      </c>
      <c r="N96" s="20">
        <v>-1492.6138005681075</v>
      </c>
      <c r="O96" s="20">
        <v>-1737.8428084296711</v>
      </c>
      <c r="P96" s="20">
        <v>-2330.336175386431</v>
      </c>
      <c r="Q96" s="20">
        <v>-3183.9300420917248</v>
      </c>
      <c r="R96" s="20">
        <v>-3738.9205686146265</v>
      </c>
      <c r="S96" s="9">
        <v>-33508.832353016813</v>
      </c>
    </row>
    <row r="97" spans="1:19" x14ac:dyDescent="0.3">
      <c r="A97" s="3"/>
      <c r="B97" s="4"/>
      <c r="C97" s="4" t="s">
        <v>35</v>
      </c>
      <c r="D97" s="10">
        <v>2.2000000000000002</v>
      </c>
      <c r="E97" s="17"/>
      <c r="F97" s="11" t="s">
        <v>13</v>
      </c>
      <c r="G97" s="22">
        <v>5147.0452758478887</v>
      </c>
      <c r="H97" s="22">
        <v>5059.3814056606143</v>
      </c>
      <c r="I97" s="22">
        <v>4542.5204926713359</v>
      </c>
      <c r="J97" s="22">
        <v>3574.9383960633327</v>
      </c>
      <c r="K97" s="22">
        <v>2868.6429928005255</v>
      </c>
      <c r="L97" s="22">
        <v>2199.004491779704</v>
      </c>
      <c r="M97" s="22">
        <v>1810.3926453763493</v>
      </c>
      <c r="N97" s="22">
        <v>1789.1274212224914</v>
      </c>
      <c r="O97" s="22">
        <v>2083.0721390572835</v>
      </c>
      <c r="P97" s="22">
        <v>2793.2666510679005</v>
      </c>
      <c r="Q97" s="22">
        <v>3816.4303072852758</v>
      </c>
      <c r="R97" s="22">
        <v>4481.671891640789</v>
      </c>
      <c r="S97" s="9">
        <v>40165.494110473497</v>
      </c>
    </row>
    <row r="98" spans="1:19" x14ac:dyDescent="0.3">
      <c r="A98" s="4"/>
      <c r="B98" s="4"/>
      <c r="C98" s="4"/>
      <c r="D98" s="23"/>
      <c r="E98" s="17"/>
      <c r="F98" s="24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16"/>
    </row>
    <row r="99" spans="1:19" x14ac:dyDescent="0.3">
      <c r="A99" s="3" t="s">
        <v>61</v>
      </c>
      <c r="B99" s="3"/>
      <c r="C99" s="4" t="s">
        <v>61</v>
      </c>
      <c r="D99" s="5" t="s">
        <v>61</v>
      </c>
      <c r="E99" s="6" t="s">
        <v>62</v>
      </c>
      <c r="F99" s="7" t="s">
        <v>2</v>
      </c>
      <c r="G99" s="8">
        <v>478127.91630983743</v>
      </c>
      <c r="H99" s="8">
        <v>478273.36850774602</v>
      </c>
      <c r="I99" s="8">
        <v>421242.08457076462</v>
      </c>
      <c r="J99" s="8">
        <v>350971.66836633929</v>
      </c>
      <c r="K99" s="8">
        <v>286239.02775840805</v>
      </c>
      <c r="L99" s="8">
        <v>227000.93960586586</v>
      </c>
      <c r="M99" s="8">
        <v>186656.49223272275</v>
      </c>
      <c r="N99" s="8">
        <v>190805.61412530439</v>
      </c>
      <c r="O99" s="8">
        <v>235824.6109227071</v>
      </c>
      <c r="P99" s="8">
        <v>305632.82002120838</v>
      </c>
      <c r="Q99" s="8">
        <v>392335.88083784911</v>
      </c>
      <c r="R99" s="8">
        <v>455099.95251912804</v>
      </c>
      <c r="S99" s="9">
        <v>4008210.3757778816</v>
      </c>
    </row>
    <row r="100" spans="1:19" x14ac:dyDescent="0.3">
      <c r="A100" s="3"/>
      <c r="B100" s="4"/>
      <c r="C100" s="4" t="s">
        <v>61</v>
      </c>
      <c r="D100" s="10">
        <v>2.2999999999999998</v>
      </c>
      <c r="E100" s="6" t="s">
        <v>63</v>
      </c>
      <c r="F100" s="1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3"/>
    </row>
    <row r="101" spans="1:19" x14ac:dyDescent="0.3">
      <c r="A101" s="3"/>
      <c r="B101" s="4"/>
      <c r="C101" s="4" t="s">
        <v>61</v>
      </c>
      <c r="D101" s="10">
        <v>2.2999999999999998</v>
      </c>
      <c r="E101" s="17"/>
      <c r="F101" s="14" t="s">
        <v>4</v>
      </c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6"/>
    </row>
    <row r="102" spans="1:19" x14ac:dyDescent="0.3">
      <c r="A102" s="3"/>
      <c r="B102" s="4"/>
      <c r="C102" s="4" t="s">
        <v>61</v>
      </c>
      <c r="D102" s="10">
        <v>2.2999999999999998</v>
      </c>
      <c r="E102" s="17"/>
      <c r="F102" s="14" t="s">
        <v>18</v>
      </c>
      <c r="G102" s="18">
        <v>197.38300000000001</v>
      </c>
      <c r="H102" s="18">
        <v>197.38300000000001</v>
      </c>
      <c r="I102" s="18">
        <v>197.38300000000001</v>
      </c>
      <c r="J102" s="18">
        <v>197.38300000000001</v>
      </c>
      <c r="K102" s="18">
        <v>197.38300000000001</v>
      </c>
      <c r="L102" s="18">
        <v>197.38300000000001</v>
      </c>
      <c r="M102" s="18">
        <v>197.38300000000001</v>
      </c>
      <c r="N102" s="18">
        <v>197.38300000000001</v>
      </c>
      <c r="O102" s="18">
        <v>197.38300000000001</v>
      </c>
      <c r="P102" s="18">
        <v>197.38300000000001</v>
      </c>
      <c r="Q102" s="18">
        <v>197.38300000000001</v>
      </c>
      <c r="R102" s="18">
        <v>197.38300000000001</v>
      </c>
      <c r="S102" s="16"/>
    </row>
    <row r="103" spans="1:19" x14ac:dyDescent="0.3">
      <c r="A103" s="3"/>
      <c r="B103" s="4"/>
      <c r="C103" s="4" t="s">
        <v>61</v>
      </c>
      <c r="D103" s="10">
        <v>2.2999999999999998</v>
      </c>
      <c r="E103" s="17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3"/>
    </row>
    <row r="104" spans="1:19" x14ac:dyDescent="0.3">
      <c r="A104" s="3"/>
      <c r="B104" s="4"/>
      <c r="C104" s="4" t="s">
        <v>61</v>
      </c>
      <c r="D104" s="10">
        <v>2.2999999999999998</v>
      </c>
      <c r="E104" s="17"/>
      <c r="F104" s="14" t="s">
        <v>44</v>
      </c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6"/>
    </row>
    <row r="105" spans="1:19" x14ac:dyDescent="0.3">
      <c r="A105" s="3"/>
      <c r="B105" s="4"/>
      <c r="C105" s="4" t="s">
        <v>61</v>
      </c>
      <c r="D105" s="10">
        <v>2.2999999999999998</v>
      </c>
      <c r="E105" s="17"/>
      <c r="F105" s="14" t="s">
        <v>64</v>
      </c>
      <c r="G105" s="18">
        <v>44175.75499778927</v>
      </c>
      <c r="H105" s="18">
        <v>48651.215110719997</v>
      </c>
      <c r="I105" s="18">
        <v>41626.989059984211</v>
      </c>
      <c r="J105" s="18">
        <v>39681.590214391246</v>
      </c>
      <c r="K105" s="18">
        <v>33788.18629537466</v>
      </c>
      <c r="L105" s="18">
        <v>29694.277410728901</v>
      </c>
      <c r="M105" s="18">
        <v>19887.192000244795</v>
      </c>
      <c r="N105" s="18">
        <v>17808.655926942331</v>
      </c>
      <c r="O105" s="18">
        <v>27155.385434218482</v>
      </c>
      <c r="P105" s="18">
        <v>32298.43670656173</v>
      </c>
      <c r="Q105" s="18">
        <v>39434.211270636901</v>
      </c>
      <c r="R105" s="18">
        <v>42274.697545546296</v>
      </c>
      <c r="S105" s="16"/>
    </row>
    <row r="106" spans="1:19" x14ac:dyDescent="0.3">
      <c r="A106" s="3"/>
      <c r="B106" s="4" t="s">
        <v>65</v>
      </c>
      <c r="C106" s="4" t="s">
        <v>61</v>
      </c>
      <c r="D106" s="10">
        <v>2.2999999999999998</v>
      </c>
      <c r="E106" s="17"/>
      <c r="F106" s="14" t="s">
        <v>7</v>
      </c>
      <c r="G106" s="19">
        <v>1.95</v>
      </c>
      <c r="H106" s="19">
        <v>1.95</v>
      </c>
      <c r="I106" s="19">
        <v>1.95</v>
      </c>
      <c r="J106" s="19">
        <v>1.95</v>
      </c>
      <c r="K106" s="19">
        <v>1.95</v>
      </c>
      <c r="L106" s="19">
        <v>1.95</v>
      </c>
      <c r="M106" s="19">
        <v>1.95</v>
      </c>
      <c r="N106" s="19">
        <v>1.95</v>
      </c>
      <c r="O106" s="19">
        <v>1.95</v>
      </c>
      <c r="P106" s="19">
        <v>1.95</v>
      </c>
      <c r="Q106" s="19">
        <v>1.95</v>
      </c>
      <c r="R106" s="19">
        <v>1.95</v>
      </c>
      <c r="S106" s="16"/>
    </row>
    <row r="107" spans="1:19" x14ac:dyDescent="0.3">
      <c r="A107" s="3"/>
      <c r="B107" s="4"/>
      <c r="C107" s="4" t="s">
        <v>61</v>
      </c>
      <c r="D107" s="10">
        <v>2.2999999999999998</v>
      </c>
      <c r="E107" s="17"/>
      <c r="F107" s="14" t="s">
        <v>8</v>
      </c>
      <c r="G107" s="20">
        <v>86142.722245689074</v>
      </c>
      <c r="H107" s="20">
        <v>94869.86946590399</v>
      </c>
      <c r="I107" s="20">
        <v>81172.628666969205</v>
      </c>
      <c r="J107" s="20">
        <v>77379.100918062933</v>
      </c>
      <c r="K107" s="20">
        <v>65886.963275980583</v>
      </c>
      <c r="L107" s="20">
        <v>57903.840950921352</v>
      </c>
      <c r="M107" s="20">
        <v>38780.024400477349</v>
      </c>
      <c r="N107" s="20">
        <v>34726.879057537546</v>
      </c>
      <c r="O107" s="20">
        <v>52953.001596726041</v>
      </c>
      <c r="P107" s="20">
        <v>62981.951577795371</v>
      </c>
      <c r="Q107" s="20">
        <v>76896.711977741958</v>
      </c>
      <c r="R107" s="20">
        <v>82435.660213815281</v>
      </c>
      <c r="S107" s="9">
        <v>812129.35434762051</v>
      </c>
    </row>
    <row r="108" spans="1:19" x14ac:dyDescent="0.3">
      <c r="A108" s="3"/>
      <c r="B108" s="4"/>
      <c r="C108" s="4" t="s">
        <v>61</v>
      </c>
      <c r="D108" s="10">
        <v>2.2999999999999998</v>
      </c>
      <c r="E108" s="17"/>
      <c r="F108" s="14" t="s">
        <v>47</v>
      </c>
      <c r="G108" s="45">
        <v>871.1804617891695</v>
      </c>
      <c r="H108" s="45">
        <v>862.4911837531605</v>
      </c>
      <c r="I108" s="45">
        <v>978.35677693678917</v>
      </c>
      <c r="J108" s="45">
        <v>1239.0349209876631</v>
      </c>
      <c r="K108" s="45">
        <v>2050.4447245506708</v>
      </c>
      <c r="L108" s="45">
        <v>2786.1869404717022</v>
      </c>
      <c r="M108" s="45">
        <v>4749.5152923658325</v>
      </c>
      <c r="N108" s="45">
        <v>6954.4433532575549</v>
      </c>
      <c r="O108" s="45">
        <v>6262.3861716647916</v>
      </c>
      <c r="P108" s="45">
        <v>3969.6888079053629</v>
      </c>
      <c r="Q108" s="45">
        <v>1244.835542162522</v>
      </c>
      <c r="R108" s="45">
        <v>1499.8475764678981</v>
      </c>
      <c r="S108" s="9"/>
    </row>
    <row r="109" spans="1:19" x14ac:dyDescent="0.3">
      <c r="A109" s="3"/>
      <c r="B109" s="4" t="s">
        <v>66</v>
      </c>
      <c r="C109" s="4" t="s">
        <v>61</v>
      </c>
      <c r="D109" s="10">
        <v>2.2999999999999998</v>
      </c>
      <c r="E109" s="17"/>
      <c r="F109" s="14" t="s">
        <v>7</v>
      </c>
      <c r="G109" s="28">
        <v>1.05</v>
      </c>
      <c r="H109" s="28">
        <v>1.05</v>
      </c>
      <c r="I109" s="28">
        <v>1.05</v>
      </c>
      <c r="J109" s="28">
        <v>1.05</v>
      </c>
      <c r="K109" s="28">
        <v>1.05</v>
      </c>
      <c r="L109" s="28">
        <v>1.05</v>
      </c>
      <c r="M109" s="28">
        <v>1.05</v>
      </c>
      <c r="N109" s="28">
        <v>1.05</v>
      </c>
      <c r="O109" s="28">
        <v>1.05</v>
      </c>
      <c r="P109" s="28">
        <v>1.05</v>
      </c>
      <c r="Q109" s="28">
        <v>1.05</v>
      </c>
      <c r="R109" s="28">
        <v>1.05</v>
      </c>
      <c r="S109" s="9"/>
    </row>
    <row r="110" spans="1:19" x14ac:dyDescent="0.3">
      <c r="A110" s="3"/>
      <c r="B110" s="4"/>
      <c r="C110" s="4" t="s">
        <v>61</v>
      </c>
      <c r="D110" s="10">
        <v>2.2999999999999998</v>
      </c>
      <c r="E110" s="17"/>
      <c r="F110" s="14" t="s">
        <v>49</v>
      </c>
      <c r="G110" s="30">
        <v>914.73948487862799</v>
      </c>
      <c r="H110" s="30">
        <v>905.61574294081856</v>
      </c>
      <c r="I110" s="30">
        <v>1027.2746157836286</v>
      </c>
      <c r="J110" s="30">
        <v>1300.9866670370463</v>
      </c>
      <c r="K110" s="30">
        <v>2152.9669607782043</v>
      </c>
      <c r="L110" s="30">
        <v>2925.4962874952876</v>
      </c>
      <c r="M110" s="30">
        <v>4986.991056984124</v>
      </c>
      <c r="N110" s="30">
        <v>7302.1655209204328</v>
      </c>
      <c r="O110" s="30">
        <v>6575.5054802480317</v>
      </c>
      <c r="P110" s="30">
        <v>4168.1732483006308</v>
      </c>
      <c r="Q110" s="30">
        <v>1307.0773192706481</v>
      </c>
      <c r="R110" s="30">
        <v>1574.8399552912931</v>
      </c>
      <c r="S110" s="9">
        <v>35141.832339928776</v>
      </c>
    </row>
    <row r="111" spans="1:19" x14ac:dyDescent="0.3">
      <c r="A111" s="3"/>
      <c r="B111" s="4"/>
      <c r="C111" s="4" t="s">
        <v>61</v>
      </c>
      <c r="D111" s="10">
        <v>2.2999999999999998</v>
      </c>
      <c r="E111" s="17"/>
      <c r="F111" s="11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6"/>
    </row>
    <row r="112" spans="1:19" x14ac:dyDescent="0.3">
      <c r="A112" s="3"/>
      <c r="B112" s="4"/>
      <c r="C112" s="4" t="s">
        <v>61</v>
      </c>
      <c r="D112" s="10">
        <v>2.2999999999999998</v>
      </c>
      <c r="E112" s="17"/>
      <c r="F112" s="14" t="s">
        <v>50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6"/>
    </row>
    <row r="113" spans="1:19" x14ac:dyDescent="0.3">
      <c r="A113" s="3"/>
      <c r="B113" s="4"/>
      <c r="C113" s="4" t="s">
        <v>61</v>
      </c>
      <c r="D113" s="10">
        <v>2.2999999999999998</v>
      </c>
      <c r="E113" s="17"/>
      <c r="F113" s="14" t="s">
        <v>67</v>
      </c>
      <c r="G113" s="18">
        <v>19116299.514554445</v>
      </c>
      <c r="H113" s="18">
        <v>18715680.134577662</v>
      </c>
      <c r="I113" s="18">
        <v>16584953.226118054</v>
      </c>
      <c r="J113" s="18">
        <v>13342153.316655951</v>
      </c>
      <c r="K113" s="18">
        <v>10701463.716584673</v>
      </c>
      <c r="L113" s="18">
        <v>8166772.3336553639</v>
      </c>
      <c r="M113" s="18">
        <v>7010337.8177315826</v>
      </c>
      <c r="N113" s="18">
        <v>7295249.8777965829</v>
      </c>
      <c r="O113" s="18">
        <v>8659334.467561692</v>
      </c>
      <c r="P113" s="18">
        <v>11685670.734690851</v>
      </c>
      <c r="Q113" s="18">
        <v>15370338.834585078</v>
      </c>
      <c r="R113" s="18">
        <v>18142760.075085178</v>
      </c>
      <c r="S113" s="16"/>
    </row>
    <row r="114" spans="1:19" x14ac:dyDescent="0.3">
      <c r="A114" s="3"/>
      <c r="B114" s="4" t="s">
        <v>68</v>
      </c>
      <c r="C114" s="4" t="s">
        <v>61</v>
      </c>
      <c r="D114" s="10">
        <v>2.2999999999999998</v>
      </c>
      <c r="E114" s="17"/>
      <c r="F114" s="14" t="s">
        <v>7</v>
      </c>
      <c r="G114" s="21">
        <v>2.0729999999999998E-2</v>
      </c>
      <c r="H114" s="21">
        <v>2.0729999999999998E-2</v>
      </c>
      <c r="I114" s="21">
        <v>2.0729999999999998E-2</v>
      </c>
      <c r="J114" s="21">
        <v>2.0729999999999998E-2</v>
      </c>
      <c r="K114" s="21">
        <v>2.0729999999999998E-2</v>
      </c>
      <c r="L114" s="21">
        <v>2.0729999999999998E-2</v>
      </c>
      <c r="M114" s="21">
        <v>2.0729999999999998E-2</v>
      </c>
      <c r="N114" s="21">
        <v>2.0729999999999998E-2</v>
      </c>
      <c r="O114" s="21">
        <v>2.0729999999999998E-2</v>
      </c>
      <c r="P114" s="21">
        <v>2.0729999999999998E-2</v>
      </c>
      <c r="Q114" s="21">
        <v>2.0729999999999998E-2</v>
      </c>
      <c r="R114" s="21">
        <v>2.0729999999999998E-2</v>
      </c>
      <c r="S114" s="16"/>
    </row>
    <row r="115" spans="1:19" x14ac:dyDescent="0.3">
      <c r="A115" s="3"/>
      <c r="B115" s="4"/>
      <c r="C115" s="4" t="s">
        <v>61</v>
      </c>
      <c r="D115" s="10">
        <v>2.2999999999999998</v>
      </c>
      <c r="E115" s="17"/>
      <c r="F115" s="11" t="s">
        <v>8</v>
      </c>
      <c r="G115" s="20">
        <v>396280.88893671363</v>
      </c>
      <c r="H115" s="20">
        <v>387976.04918979493</v>
      </c>
      <c r="I115" s="20">
        <v>343806.08037742722</v>
      </c>
      <c r="J115" s="20">
        <v>276582.83825427783</v>
      </c>
      <c r="K115" s="20">
        <v>221841.34284480027</v>
      </c>
      <c r="L115" s="20">
        <v>169297.19047667569</v>
      </c>
      <c r="M115" s="20">
        <v>145324.30296157568</v>
      </c>
      <c r="N115" s="20">
        <v>151230.52996672314</v>
      </c>
      <c r="O115" s="20">
        <v>179508.00351255387</v>
      </c>
      <c r="P115" s="20">
        <v>242243.95433014131</v>
      </c>
      <c r="Q115" s="20">
        <v>318627.12404094863</v>
      </c>
      <c r="R115" s="20">
        <v>376099.41635651572</v>
      </c>
      <c r="S115" s="9">
        <v>3208817.721248148</v>
      </c>
    </row>
    <row r="116" spans="1:19" x14ac:dyDescent="0.3">
      <c r="A116" s="3"/>
      <c r="B116" s="4"/>
      <c r="C116" s="4" t="s">
        <v>61</v>
      </c>
      <c r="D116" s="10">
        <v>2.2999999999999998</v>
      </c>
      <c r="E116" s="17"/>
      <c r="F116" s="11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6"/>
    </row>
    <row r="117" spans="1:19" x14ac:dyDescent="0.3">
      <c r="A117" s="3"/>
      <c r="B117" s="4"/>
      <c r="C117" s="4" t="s">
        <v>61</v>
      </c>
      <c r="D117" s="10">
        <v>2.2999999999999998</v>
      </c>
      <c r="E117" s="17"/>
      <c r="F117" s="31" t="s">
        <v>52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6"/>
    </row>
    <row r="118" spans="1:19" x14ac:dyDescent="0.3">
      <c r="A118" s="3"/>
      <c r="B118" s="4"/>
      <c r="C118" s="4" t="s">
        <v>61</v>
      </c>
      <c r="D118" s="10">
        <v>2.2999999999999998</v>
      </c>
      <c r="E118" s="17"/>
      <c r="F118" s="11" t="s">
        <v>53</v>
      </c>
      <c r="G118" s="18">
        <v>30433.815445552809</v>
      </c>
      <c r="H118" s="18">
        <v>29796.015422340031</v>
      </c>
      <c r="I118" s="18">
        <v>26403.823881944802</v>
      </c>
      <c r="J118" s="18">
        <v>21241.17334404726</v>
      </c>
      <c r="K118" s="18">
        <v>17037.103415326386</v>
      </c>
      <c r="L118" s="18">
        <v>13001.786344636426</v>
      </c>
      <c r="M118" s="18">
        <v>11160.70226841678</v>
      </c>
      <c r="N118" s="18">
        <v>11614.292203415902</v>
      </c>
      <c r="O118" s="18">
        <v>13785.962438307673</v>
      </c>
      <c r="P118" s="18">
        <v>18603.995309150079</v>
      </c>
      <c r="Q118" s="18">
        <v>24470.115414922562</v>
      </c>
      <c r="R118" s="18">
        <v>28883.906708915958</v>
      </c>
      <c r="S118" s="16"/>
    </row>
    <row r="119" spans="1:19" x14ac:dyDescent="0.3">
      <c r="A119" s="3"/>
      <c r="B119" s="4" t="s">
        <v>69</v>
      </c>
      <c r="C119" s="4" t="s">
        <v>61</v>
      </c>
      <c r="D119" s="10">
        <v>2.2999999999999998</v>
      </c>
      <c r="E119" s="17"/>
      <c r="F119" s="11" t="s">
        <v>55</v>
      </c>
      <c r="G119" s="32">
        <v>6.8000000000000005E-2</v>
      </c>
      <c r="H119" s="32">
        <v>6.8000000000000005E-2</v>
      </c>
      <c r="I119" s="32">
        <v>6.8000000000000005E-2</v>
      </c>
      <c r="J119" s="32">
        <v>6.8000000000000005E-2</v>
      </c>
      <c r="K119" s="32">
        <v>6.8000000000000005E-2</v>
      </c>
      <c r="L119" s="32">
        <v>6.8000000000000005E-2</v>
      </c>
      <c r="M119" s="32">
        <v>6.8000000000000005E-2</v>
      </c>
      <c r="N119" s="32">
        <v>6.8000000000000005E-2</v>
      </c>
      <c r="O119" s="32">
        <v>6.8000000000000005E-2</v>
      </c>
      <c r="P119" s="32">
        <v>6.8000000000000005E-2</v>
      </c>
      <c r="Q119" s="32">
        <v>6.8000000000000005E-2</v>
      </c>
      <c r="R119" s="32">
        <v>6.8000000000000005E-2</v>
      </c>
      <c r="S119" s="16"/>
    </row>
    <row r="120" spans="1:19" x14ac:dyDescent="0.3">
      <c r="A120" s="3"/>
      <c r="B120" s="4"/>
      <c r="C120" s="4" t="s">
        <v>61</v>
      </c>
      <c r="D120" s="10">
        <v>2.2999999999999998</v>
      </c>
      <c r="E120" s="17"/>
      <c r="F120" s="11" t="s">
        <v>56</v>
      </c>
      <c r="G120" s="20">
        <v>2069.499450297591</v>
      </c>
      <c r="H120" s="20">
        <v>2026.1290487191222</v>
      </c>
      <c r="I120" s="20">
        <v>1795.4600239722467</v>
      </c>
      <c r="J120" s="20">
        <v>1444.3997873952137</v>
      </c>
      <c r="K120" s="20">
        <v>1158.5230322421944</v>
      </c>
      <c r="L120" s="20">
        <v>884.12147143527704</v>
      </c>
      <c r="M120" s="20">
        <v>758.92775425234117</v>
      </c>
      <c r="N120" s="20">
        <v>789.77186983228137</v>
      </c>
      <c r="O120" s="20">
        <v>937.44544580492186</v>
      </c>
      <c r="P120" s="20">
        <v>1265.0716810222054</v>
      </c>
      <c r="Q120" s="20">
        <v>1663.9678482147344</v>
      </c>
      <c r="R120" s="20">
        <v>1964.1056562062852</v>
      </c>
      <c r="S120" s="9">
        <v>16757.423069394416</v>
      </c>
    </row>
    <row r="121" spans="1:19" x14ac:dyDescent="0.3">
      <c r="A121" s="3"/>
      <c r="B121" s="4"/>
      <c r="C121" s="4" t="s">
        <v>61</v>
      </c>
      <c r="D121" s="10">
        <v>2.2999999999999998</v>
      </c>
      <c r="E121" s="17"/>
      <c r="F121" s="11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3"/>
    </row>
    <row r="122" spans="1:19" x14ac:dyDescent="0.3">
      <c r="A122" s="3"/>
      <c r="B122" s="4"/>
      <c r="C122" s="4" t="s">
        <v>61</v>
      </c>
      <c r="D122" s="10">
        <v>2.2999999999999998</v>
      </c>
      <c r="E122" s="17"/>
      <c r="F122" s="14" t="s">
        <v>29</v>
      </c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3"/>
    </row>
    <row r="123" spans="1:19" x14ac:dyDescent="0.3">
      <c r="A123" s="3"/>
      <c r="B123" s="4"/>
      <c r="C123" s="4" t="s">
        <v>61</v>
      </c>
      <c r="D123" s="10">
        <v>2.2999999999999998</v>
      </c>
      <c r="E123" s="17"/>
      <c r="F123" s="14" t="s">
        <v>30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13"/>
    </row>
    <row r="124" spans="1:19" x14ac:dyDescent="0.3">
      <c r="A124" s="3"/>
      <c r="B124" s="4" t="s">
        <v>70</v>
      </c>
      <c r="C124" s="4" t="s">
        <v>61</v>
      </c>
      <c r="D124" s="10">
        <v>2.2999999999999998</v>
      </c>
      <c r="E124" s="17"/>
      <c r="F124" s="11" t="s">
        <v>32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3"/>
    </row>
    <row r="125" spans="1:19" x14ac:dyDescent="0.3">
      <c r="A125" s="3"/>
      <c r="B125" s="4"/>
      <c r="C125" s="4" t="s">
        <v>61</v>
      </c>
      <c r="D125" s="10">
        <v>2.2999999999999998</v>
      </c>
      <c r="E125" s="17"/>
      <c r="F125" s="11" t="s">
        <v>33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9">
        <v>0</v>
      </c>
    </row>
    <row r="126" spans="1:19" x14ac:dyDescent="0.3">
      <c r="A126" s="3" t="s">
        <v>61</v>
      </c>
      <c r="B126" s="4"/>
      <c r="C126" s="4" t="s">
        <v>61</v>
      </c>
      <c r="D126" s="10">
        <v>2.2999999999999998</v>
      </c>
      <c r="E126" s="17"/>
      <c r="F126" s="11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6"/>
    </row>
    <row r="127" spans="1:19" x14ac:dyDescent="0.3">
      <c r="A127" s="3"/>
      <c r="B127" s="4"/>
      <c r="C127" s="4" t="s">
        <v>61</v>
      </c>
      <c r="D127" s="10">
        <v>2.2999999999999998</v>
      </c>
      <c r="E127" s="17"/>
      <c r="F127" s="14" t="s">
        <v>57</v>
      </c>
      <c r="G127" s="18">
        <v>3745.3656562281344</v>
      </c>
      <c r="H127" s="18">
        <v>4116.7491900595987</v>
      </c>
      <c r="I127" s="18">
        <v>3542.3630362716699</v>
      </c>
      <c r="J127" s="18">
        <v>3402.2892445360635</v>
      </c>
      <c r="K127" s="18">
        <v>2979.7538149672118</v>
      </c>
      <c r="L127" s="18">
        <v>2700.5436538183417</v>
      </c>
      <c r="M127" s="18">
        <v>2048.3852327554664</v>
      </c>
      <c r="N127" s="18">
        <v>2058.8939211869806</v>
      </c>
      <c r="O127" s="18">
        <v>2778.4747797696741</v>
      </c>
      <c r="P127" s="18">
        <v>3015.4635455622979</v>
      </c>
      <c r="Q127" s="18">
        <v>3382.2035462871713</v>
      </c>
      <c r="R127" s="18">
        <v>3639.5745069965533</v>
      </c>
      <c r="S127" s="16"/>
    </row>
    <row r="128" spans="1:19" x14ac:dyDescent="0.3">
      <c r="A128" s="3"/>
      <c r="B128" s="4" t="s">
        <v>71</v>
      </c>
      <c r="C128" s="4" t="s">
        <v>61</v>
      </c>
      <c r="D128" s="10">
        <v>2.2999999999999998</v>
      </c>
      <c r="E128" s="17"/>
      <c r="F128" s="14" t="s">
        <v>59</v>
      </c>
      <c r="G128" s="21">
        <v>-0.6</v>
      </c>
      <c r="H128" s="21">
        <v>-0.6</v>
      </c>
      <c r="I128" s="21">
        <v>-0.6</v>
      </c>
      <c r="J128" s="21">
        <v>-0.6</v>
      </c>
      <c r="K128" s="21">
        <v>-0.6</v>
      </c>
      <c r="L128" s="21">
        <v>-0.6</v>
      </c>
      <c r="M128" s="21">
        <v>-0.6</v>
      </c>
      <c r="N128" s="21">
        <v>-0.6</v>
      </c>
      <c r="O128" s="21">
        <v>-0.6</v>
      </c>
      <c r="P128" s="21">
        <v>-0.6</v>
      </c>
      <c r="Q128" s="21">
        <v>-0.6</v>
      </c>
      <c r="R128" s="21">
        <v>-0.6</v>
      </c>
      <c r="S128" s="16"/>
    </row>
    <row r="129" spans="1:19" x14ac:dyDescent="0.3">
      <c r="A129" s="3"/>
      <c r="B129" s="4"/>
      <c r="C129" s="4" t="s">
        <v>61</v>
      </c>
      <c r="D129" s="10">
        <v>2.2999999999999998</v>
      </c>
      <c r="E129" s="17"/>
      <c r="F129" s="14" t="s">
        <v>60</v>
      </c>
      <c r="G129" s="33">
        <v>-2247.2193937368806</v>
      </c>
      <c r="H129" s="33">
        <v>-2470.0495140357593</v>
      </c>
      <c r="I129" s="33">
        <v>-2125.4178217630019</v>
      </c>
      <c r="J129" s="33">
        <v>-2041.3735467216379</v>
      </c>
      <c r="K129" s="33">
        <v>-1787.8522889803271</v>
      </c>
      <c r="L129" s="33">
        <v>-1620.3261922910049</v>
      </c>
      <c r="M129" s="33">
        <v>-1229.0311396532798</v>
      </c>
      <c r="N129" s="33">
        <v>-1235.3363527121883</v>
      </c>
      <c r="O129" s="33">
        <v>-1667.0848678618045</v>
      </c>
      <c r="P129" s="33">
        <v>-1809.2781273373787</v>
      </c>
      <c r="Q129" s="33">
        <v>-2029.3221277723028</v>
      </c>
      <c r="R129" s="33">
        <v>-2183.7447041979317</v>
      </c>
      <c r="S129" s="9">
        <v>-22446.036077063498</v>
      </c>
    </row>
    <row r="130" spans="1:19" x14ac:dyDescent="0.3">
      <c r="A130" s="3"/>
      <c r="B130" s="4"/>
      <c r="C130" s="4" t="s">
        <v>61</v>
      </c>
      <c r="D130" s="10">
        <v>2.2999999999999998</v>
      </c>
      <c r="E130" s="17"/>
      <c r="F130" s="11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6"/>
    </row>
    <row r="131" spans="1:19" x14ac:dyDescent="0.3">
      <c r="A131" s="3"/>
      <c r="B131" s="4"/>
      <c r="C131" s="4" t="s">
        <v>61</v>
      </c>
      <c r="D131" s="10">
        <v>2.2999999999999998</v>
      </c>
      <c r="E131" s="17"/>
      <c r="F131" s="11" t="s">
        <v>12</v>
      </c>
      <c r="G131" s="20">
        <v>-7247.4094608576297</v>
      </c>
      <c r="H131" s="20">
        <v>-7249.6142089998457</v>
      </c>
      <c r="I131" s="20">
        <v>-6385.1403879358395</v>
      </c>
      <c r="J131" s="20">
        <v>-5319.9892812007711</v>
      </c>
      <c r="K131" s="20">
        <v>-4338.7791573723134</v>
      </c>
      <c r="L131" s="20">
        <v>-3440.8548449135487</v>
      </c>
      <c r="M131" s="20">
        <v>-2829.3182255045431</v>
      </c>
      <c r="N131" s="20">
        <v>-2892.2101509345175</v>
      </c>
      <c r="O131" s="20">
        <v>-3574.603067512066</v>
      </c>
      <c r="P131" s="20">
        <v>-4632.7480906488317</v>
      </c>
      <c r="Q131" s="20">
        <v>-5946.9833858760549</v>
      </c>
      <c r="R131" s="20">
        <v>-6898.354162164459</v>
      </c>
      <c r="S131" s="9">
        <v>-60756.004423920422</v>
      </c>
    </row>
    <row r="132" spans="1:19" x14ac:dyDescent="0.3">
      <c r="A132" s="3"/>
      <c r="B132" s="4"/>
      <c r="C132" s="4" t="s">
        <v>61</v>
      </c>
      <c r="D132" s="10">
        <v>2.2999999999999998</v>
      </c>
      <c r="E132" s="17"/>
      <c r="F132" s="11" t="s">
        <v>13</v>
      </c>
      <c r="G132" s="22">
        <v>2214.6950468529626</v>
      </c>
      <c r="H132" s="22">
        <v>2215.3687834227667</v>
      </c>
      <c r="I132" s="22">
        <v>1951.199096311153</v>
      </c>
      <c r="J132" s="22">
        <v>1625.7055674886549</v>
      </c>
      <c r="K132" s="22">
        <v>1325.8630909594326</v>
      </c>
      <c r="L132" s="22">
        <v>1051.4714565428019</v>
      </c>
      <c r="M132" s="22">
        <v>864.59542459109548</v>
      </c>
      <c r="N132" s="22">
        <v>883.81421393769983</v>
      </c>
      <c r="O132" s="22">
        <v>1092.342822748082</v>
      </c>
      <c r="P132" s="22">
        <v>1415.6954019351549</v>
      </c>
      <c r="Q132" s="22">
        <v>1817.3051653215111</v>
      </c>
      <c r="R132" s="22">
        <v>2108.0292036618607</v>
      </c>
      <c r="S132" s="9">
        <v>18566.085273773173</v>
      </c>
    </row>
    <row r="133" spans="1:19" x14ac:dyDescent="0.3">
      <c r="A133" s="4"/>
      <c r="B133" s="4"/>
      <c r="C133" s="4"/>
      <c r="D133" s="23"/>
      <c r="E133" s="17"/>
      <c r="F133" s="24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16"/>
    </row>
    <row r="134" spans="1:19" x14ac:dyDescent="0.3">
      <c r="A134" s="3" t="s">
        <v>72</v>
      </c>
      <c r="B134" s="3"/>
      <c r="C134" s="4" t="s">
        <v>72</v>
      </c>
      <c r="D134" s="5" t="s">
        <v>72</v>
      </c>
      <c r="E134" s="6" t="s">
        <v>73</v>
      </c>
      <c r="F134" s="7" t="s">
        <v>2</v>
      </c>
      <c r="G134" s="8">
        <v>268136.17935802665</v>
      </c>
      <c r="H134" s="8">
        <v>286423.92823590455</v>
      </c>
      <c r="I134" s="8">
        <v>244779.52025346315</v>
      </c>
      <c r="J134" s="8">
        <v>262429.22568004159</v>
      </c>
      <c r="K134" s="8">
        <v>230947.86620809155</v>
      </c>
      <c r="L134" s="8">
        <v>205984.74745993718</v>
      </c>
      <c r="M134" s="8">
        <v>174435.27205108461</v>
      </c>
      <c r="N134" s="8">
        <v>167790.70441620302</v>
      </c>
      <c r="O134" s="8">
        <v>182161.56136839202</v>
      </c>
      <c r="P134" s="8">
        <v>212149.72478255871</v>
      </c>
      <c r="Q134" s="8">
        <v>239135.83176557929</v>
      </c>
      <c r="R134" s="8">
        <v>260543.50585905917</v>
      </c>
      <c r="S134" s="9">
        <v>2734918.0674383417</v>
      </c>
    </row>
    <row r="135" spans="1:19" x14ac:dyDescent="0.3">
      <c r="A135" s="3"/>
      <c r="B135" s="4"/>
      <c r="C135" s="4" t="s">
        <v>72</v>
      </c>
      <c r="D135" s="10">
        <v>2.4</v>
      </c>
      <c r="E135" s="6" t="s">
        <v>74</v>
      </c>
      <c r="F135" s="11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3"/>
    </row>
    <row r="136" spans="1:19" x14ac:dyDescent="0.3">
      <c r="A136" s="3"/>
      <c r="B136" s="4"/>
      <c r="C136" s="4" t="s">
        <v>72</v>
      </c>
      <c r="D136" s="10">
        <v>2.4</v>
      </c>
      <c r="E136" s="17"/>
      <c r="F136" s="14" t="s">
        <v>4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6"/>
    </row>
    <row r="137" spans="1:19" x14ac:dyDescent="0.3">
      <c r="A137" s="3"/>
      <c r="B137" s="4"/>
      <c r="C137" s="4" t="s">
        <v>72</v>
      </c>
      <c r="D137" s="10">
        <v>2.4</v>
      </c>
      <c r="E137" s="17"/>
      <c r="F137" s="14" t="s">
        <v>18</v>
      </c>
      <c r="G137" s="18">
        <v>6</v>
      </c>
      <c r="H137" s="18">
        <v>6</v>
      </c>
      <c r="I137" s="18">
        <v>6</v>
      </c>
      <c r="J137" s="18">
        <v>6</v>
      </c>
      <c r="K137" s="18">
        <v>6</v>
      </c>
      <c r="L137" s="18">
        <v>6</v>
      </c>
      <c r="M137" s="18">
        <v>6</v>
      </c>
      <c r="N137" s="18">
        <v>6</v>
      </c>
      <c r="O137" s="18">
        <v>6</v>
      </c>
      <c r="P137" s="18">
        <v>6</v>
      </c>
      <c r="Q137" s="18">
        <v>6</v>
      </c>
      <c r="R137" s="18">
        <v>6</v>
      </c>
      <c r="S137" s="16"/>
    </row>
    <row r="138" spans="1:19" x14ac:dyDescent="0.3">
      <c r="A138" s="3"/>
      <c r="B138" s="4"/>
      <c r="C138" s="4" t="s">
        <v>72</v>
      </c>
      <c r="D138" s="10">
        <v>2.4</v>
      </c>
      <c r="E138" s="17"/>
      <c r="F138" s="11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3"/>
    </row>
    <row r="139" spans="1:19" x14ac:dyDescent="0.3">
      <c r="A139" s="3"/>
      <c r="B139" s="4"/>
      <c r="C139" s="4" t="s">
        <v>72</v>
      </c>
      <c r="D139" s="10">
        <v>2.4</v>
      </c>
      <c r="E139" s="17"/>
      <c r="F139" s="14" t="s">
        <v>44</v>
      </c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6"/>
    </row>
    <row r="140" spans="1:19" x14ac:dyDescent="0.3">
      <c r="A140" s="3"/>
      <c r="B140" s="4"/>
      <c r="C140" s="4" t="s">
        <v>72</v>
      </c>
      <c r="D140" s="10">
        <v>2.4</v>
      </c>
      <c r="E140" s="17"/>
      <c r="F140" s="14" t="s">
        <v>64</v>
      </c>
      <c r="G140" s="18">
        <v>21160.664913658526</v>
      </c>
      <c r="H140" s="18">
        <v>21856.829094994777</v>
      </c>
      <c r="I140" s="18">
        <v>19508.660486109755</v>
      </c>
      <c r="J140" s="18">
        <v>25100.552598842718</v>
      </c>
      <c r="K140" s="18">
        <v>23241.798743687661</v>
      </c>
      <c r="L140" s="18">
        <v>21428.286940280559</v>
      </c>
      <c r="M140" s="18">
        <v>14794.507952485288</v>
      </c>
      <c r="N140" s="18">
        <v>11688.307781083035</v>
      </c>
      <c r="O140" s="18">
        <v>16620.429264631923</v>
      </c>
      <c r="P140" s="18">
        <v>18282.546040510824</v>
      </c>
      <c r="Q140" s="18">
        <v>21491.809252028459</v>
      </c>
      <c r="R140" s="18">
        <v>23311.495711378895</v>
      </c>
      <c r="S140" s="16"/>
    </row>
    <row r="141" spans="1:19" x14ac:dyDescent="0.3">
      <c r="A141" s="3"/>
      <c r="B141" s="4" t="s">
        <v>75</v>
      </c>
      <c r="C141" s="4" t="s">
        <v>72</v>
      </c>
      <c r="D141" s="10">
        <v>2.4</v>
      </c>
      <c r="E141" s="17"/>
      <c r="F141" s="14" t="s">
        <v>7</v>
      </c>
      <c r="G141" s="19">
        <v>1.7</v>
      </c>
      <c r="H141" s="19">
        <v>1.7</v>
      </c>
      <c r="I141" s="19">
        <v>1.7</v>
      </c>
      <c r="J141" s="19">
        <v>1.7</v>
      </c>
      <c r="K141" s="19">
        <v>1.7</v>
      </c>
      <c r="L141" s="19">
        <v>1.7</v>
      </c>
      <c r="M141" s="19">
        <v>1.7</v>
      </c>
      <c r="N141" s="19">
        <v>1.7</v>
      </c>
      <c r="O141" s="19">
        <v>1.7</v>
      </c>
      <c r="P141" s="19">
        <v>1.7</v>
      </c>
      <c r="Q141" s="19">
        <v>1.7</v>
      </c>
      <c r="R141" s="19">
        <v>1.7</v>
      </c>
      <c r="S141" s="16"/>
    </row>
    <row r="142" spans="1:19" x14ac:dyDescent="0.3">
      <c r="A142" s="3"/>
      <c r="B142" s="4"/>
      <c r="C142" s="4" t="s">
        <v>72</v>
      </c>
      <c r="D142" s="10">
        <v>2.4</v>
      </c>
      <c r="E142" s="17"/>
      <c r="F142" s="14" t="s">
        <v>8</v>
      </c>
      <c r="G142" s="20">
        <v>35973.130353219494</v>
      </c>
      <c r="H142" s="20">
        <v>37156.60946149112</v>
      </c>
      <c r="I142" s="20">
        <v>33164.722826386584</v>
      </c>
      <c r="J142" s="20">
        <v>42670.93941803262</v>
      </c>
      <c r="K142" s="20">
        <v>39511.057864269023</v>
      </c>
      <c r="L142" s="20">
        <v>36428.087798476947</v>
      </c>
      <c r="M142" s="20">
        <v>25150.663519224989</v>
      </c>
      <c r="N142" s="20">
        <v>19870.123227841159</v>
      </c>
      <c r="O142" s="20">
        <v>28254.729749874266</v>
      </c>
      <c r="P142" s="20">
        <v>31080.328268868401</v>
      </c>
      <c r="Q142" s="20">
        <v>36536.075728448377</v>
      </c>
      <c r="R142" s="20">
        <v>39629.542709344118</v>
      </c>
      <c r="S142" s="9">
        <v>405426.01092547714</v>
      </c>
    </row>
    <row r="143" spans="1:19" x14ac:dyDescent="0.3">
      <c r="A143" s="3"/>
      <c r="B143" s="4"/>
      <c r="C143" s="4" t="s">
        <v>72</v>
      </c>
      <c r="D143" s="10">
        <v>2.4</v>
      </c>
      <c r="E143" s="17"/>
      <c r="F143" s="14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3"/>
    </row>
    <row r="144" spans="1:19" x14ac:dyDescent="0.3">
      <c r="A144" s="3"/>
      <c r="B144" s="4"/>
      <c r="C144" s="4" t="s">
        <v>72</v>
      </c>
      <c r="D144" s="10">
        <v>2.4</v>
      </c>
      <c r="E144" s="17"/>
      <c r="F144" s="14" t="s">
        <v>50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6"/>
    </row>
    <row r="145" spans="1:19" x14ac:dyDescent="0.3">
      <c r="A145" s="3"/>
      <c r="B145" s="4"/>
      <c r="C145" s="4" t="s">
        <v>72</v>
      </c>
      <c r="D145" s="10">
        <v>2.4</v>
      </c>
      <c r="E145" s="17"/>
      <c r="F145" s="14" t="s">
        <v>10</v>
      </c>
      <c r="G145" s="18">
        <v>14298365.789999999</v>
      </c>
      <c r="H145" s="18">
        <v>15326748.859999999</v>
      </c>
      <c r="I145" s="18">
        <v>13039255.35</v>
      </c>
      <c r="J145" s="18">
        <v>13681468.140000001</v>
      </c>
      <c r="K145" s="18">
        <v>11958177.600000001</v>
      </c>
      <c r="L145" s="18">
        <v>10615875.309999999</v>
      </c>
      <c r="M145" s="18">
        <v>9228537.7000000011</v>
      </c>
      <c r="N145" s="18">
        <v>9058034.6099999994</v>
      </c>
      <c r="O145" s="18">
        <v>9553953.6300000008</v>
      </c>
      <c r="P145" s="18">
        <v>11203229.629999999</v>
      </c>
      <c r="Q145" s="18">
        <v>12565400.92</v>
      </c>
      <c r="R145" s="18">
        <v>13697692.460000012</v>
      </c>
      <c r="S145" s="16"/>
    </row>
    <row r="146" spans="1:19" x14ac:dyDescent="0.3">
      <c r="A146" s="3"/>
      <c r="B146" s="4" t="s">
        <v>76</v>
      </c>
      <c r="C146" s="4" t="s">
        <v>72</v>
      </c>
      <c r="D146" s="10">
        <v>2.4</v>
      </c>
      <c r="E146" s="17"/>
      <c r="F146" s="14" t="s">
        <v>7</v>
      </c>
      <c r="G146" s="21">
        <v>1.7100000000000001E-2</v>
      </c>
      <c r="H146" s="21">
        <v>1.7100000000000001E-2</v>
      </c>
      <c r="I146" s="21">
        <v>1.7100000000000001E-2</v>
      </c>
      <c r="J146" s="21">
        <v>1.7100000000000001E-2</v>
      </c>
      <c r="K146" s="21">
        <v>1.7100000000000001E-2</v>
      </c>
      <c r="L146" s="21">
        <v>1.7100000000000001E-2</v>
      </c>
      <c r="M146" s="21">
        <v>1.7100000000000001E-2</v>
      </c>
      <c r="N146" s="21">
        <v>1.7100000000000001E-2</v>
      </c>
      <c r="O146" s="21">
        <v>1.7100000000000001E-2</v>
      </c>
      <c r="P146" s="21">
        <v>1.7100000000000001E-2</v>
      </c>
      <c r="Q146" s="21">
        <v>1.7100000000000001E-2</v>
      </c>
      <c r="R146" s="21">
        <v>1.7100000000000001E-2</v>
      </c>
      <c r="S146" s="16"/>
    </row>
    <row r="147" spans="1:19" x14ac:dyDescent="0.3">
      <c r="A147" s="3"/>
      <c r="B147" s="4"/>
      <c r="C147" s="4" t="s">
        <v>72</v>
      </c>
      <c r="D147" s="10">
        <v>2.4</v>
      </c>
      <c r="E147" s="17"/>
      <c r="F147" s="11" t="s">
        <v>8</v>
      </c>
      <c r="G147" s="20">
        <v>244502.055009</v>
      </c>
      <c r="H147" s="20">
        <v>262087.40550600001</v>
      </c>
      <c r="I147" s="20">
        <v>222971.266485</v>
      </c>
      <c r="J147" s="20">
        <v>233953.10519400003</v>
      </c>
      <c r="K147" s="20">
        <v>204484.83696000004</v>
      </c>
      <c r="L147" s="20">
        <v>181531.46780099999</v>
      </c>
      <c r="M147" s="20">
        <v>157807.99467000001</v>
      </c>
      <c r="N147" s="20">
        <v>154892.39183099999</v>
      </c>
      <c r="O147" s="20">
        <v>163372.60707300002</v>
      </c>
      <c r="P147" s="20">
        <v>191575.226673</v>
      </c>
      <c r="Q147" s="20">
        <v>214868.355732</v>
      </c>
      <c r="R147" s="20">
        <v>234230.54106600021</v>
      </c>
      <c r="S147" s="9">
        <v>2466277.2540000007</v>
      </c>
    </row>
    <row r="148" spans="1:19" x14ac:dyDescent="0.3">
      <c r="A148" s="3"/>
      <c r="B148" s="4"/>
      <c r="C148" s="4" t="s">
        <v>72</v>
      </c>
      <c r="D148" s="10">
        <v>2.4</v>
      </c>
      <c r="E148" s="17"/>
      <c r="F148" s="11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3"/>
    </row>
    <row r="149" spans="1:19" x14ac:dyDescent="0.3">
      <c r="A149" s="3"/>
      <c r="B149" s="4"/>
      <c r="C149" s="4" t="s">
        <v>72</v>
      </c>
      <c r="D149" s="10">
        <v>2.4</v>
      </c>
      <c r="E149" s="17"/>
      <c r="F149" s="14" t="s">
        <v>57</v>
      </c>
      <c r="G149" s="18">
        <v>17017.74559740342</v>
      </c>
      <c r="H149" s="18">
        <v>17577.611980635924</v>
      </c>
      <c r="I149" s="18">
        <v>15689.177181027109</v>
      </c>
      <c r="J149" s="18">
        <v>20186.266368484197</v>
      </c>
      <c r="K149" s="18">
        <v>18691.42675147366</v>
      </c>
      <c r="L149" s="18">
        <v>17232.971516999907</v>
      </c>
      <c r="M149" s="18">
        <v>11897.980219499035</v>
      </c>
      <c r="N149" s="18">
        <v>9399.9242979474075</v>
      </c>
      <c r="O149" s="18">
        <v>13366.415379631069</v>
      </c>
      <c r="P149" s="18">
        <v>14703.116308476938</v>
      </c>
      <c r="Q149" s="18">
        <v>17284.057177374736</v>
      </c>
      <c r="R149" s="18">
        <v>18747.478169041085</v>
      </c>
      <c r="S149" s="13"/>
    </row>
    <row r="150" spans="1:19" x14ac:dyDescent="0.3">
      <c r="A150" s="3"/>
      <c r="B150" s="4" t="s">
        <v>71</v>
      </c>
      <c r="C150" s="4" t="s">
        <v>72</v>
      </c>
      <c r="D150" s="10">
        <v>2.4</v>
      </c>
      <c r="E150" s="17"/>
      <c r="F150" s="14" t="s">
        <v>59</v>
      </c>
      <c r="G150" s="21">
        <v>-0.6</v>
      </c>
      <c r="H150" s="21">
        <v>-0.6</v>
      </c>
      <c r="I150" s="21">
        <v>-0.6</v>
      </c>
      <c r="J150" s="21">
        <v>-0.6</v>
      </c>
      <c r="K150" s="21">
        <v>-0.6</v>
      </c>
      <c r="L150" s="21">
        <v>-0.6</v>
      </c>
      <c r="M150" s="21">
        <v>-0.6</v>
      </c>
      <c r="N150" s="21">
        <v>-0.6</v>
      </c>
      <c r="O150" s="21">
        <v>-0.6</v>
      </c>
      <c r="P150" s="21">
        <v>-0.6</v>
      </c>
      <c r="Q150" s="21">
        <v>-0.6</v>
      </c>
      <c r="R150" s="21">
        <v>-0.6</v>
      </c>
      <c r="S150" s="16"/>
    </row>
    <row r="151" spans="1:19" x14ac:dyDescent="0.3">
      <c r="A151" s="3"/>
      <c r="B151" s="4"/>
      <c r="C151" s="4" t="s">
        <v>72</v>
      </c>
      <c r="D151" s="10">
        <v>2.4</v>
      </c>
      <c r="E151" s="17"/>
      <c r="F151" s="14" t="s">
        <v>60</v>
      </c>
      <c r="G151" s="33">
        <v>-10210.647358442051</v>
      </c>
      <c r="H151" s="33">
        <v>-10546.567188381554</v>
      </c>
      <c r="I151" s="33">
        <v>-9413.5063086162645</v>
      </c>
      <c r="J151" s="33">
        <v>-12111.759821090518</v>
      </c>
      <c r="K151" s="33">
        <v>-11214.856050884197</v>
      </c>
      <c r="L151" s="33">
        <v>-10339.782910199943</v>
      </c>
      <c r="M151" s="33">
        <v>-7138.7881316994208</v>
      </c>
      <c r="N151" s="33">
        <v>-5639.9545787684447</v>
      </c>
      <c r="O151" s="33">
        <v>-8019.8492277786409</v>
      </c>
      <c r="P151" s="33">
        <v>-8821.8697850861627</v>
      </c>
      <c r="Q151" s="33">
        <v>-10370.434306424841</v>
      </c>
      <c r="R151" s="33">
        <v>-11248.486901424651</v>
      </c>
      <c r="S151" s="9">
        <v>-115076.5025687967</v>
      </c>
    </row>
    <row r="152" spans="1:19" x14ac:dyDescent="0.3">
      <c r="A152" s="3"/>
      <c r="B152" s="4"/>
      <c r="C152" s="4" t="s">
        <v>72</v>
      </c>
      <c r="D152" s="10">
        <v>2.4</v>
      </c>
      <c r="E152" s="17"/>
      <c r="F152" s="14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6"/>
    </row>
    <row r="153" spans="1:19" x14ac:dyDescent="0.3">
      <c r="A153" s="3"/>
      <c r="B153" s="4"/>
      <c r="C153" s="4" t="s">
        <v>72</v>
      </c>
      <c r="D153" s="10">
        <v>2.4</v>
      </c>
      <c r="E153" s="17"/>
      <c r="F153" s="11" t="s">
        <v>12</v>
      </c>
      <c r="G153" s="20">
        <v>-4053.9680700566614</v>
      </c>
      <c r="H153" s="20">
        <v>-4330.4617166866437</v>
      </c>
      <c r="I153" s="20">
        <v>-3700.837245041555</v>
      </c>
      <c r="J153" s="20">
        <v>-3967.6842718641315</v>
      </c>
      <c r="K153" s="20">
        <v>-3491.715581600773</v>
      </c>
      <c r="L153" s="20">
        <v>-3114.2965903391546</v>
      </c>
      <c r="M153" s="20">
        <v>-2637.2980508628834</v>
      </c>
      <c r="N153" s="20">
        <v>-2536.8384072010908</v>
      </c>
      <c r="O153" s="20">
        <v>-2754.1123139264346</v>
      </c>
      <c r="P153" s="20">
        <v>-3207.5052773517336</v>
      </c>
      <c r="Q153" s="20">
        <v>-3615.509957310353</v>
      </c>
      <c r="R153" s="20">
        <v>-3939.1739531087946</v>
      </c>
      <c r="S153" s="9">
        <v>-41349.401435350206</v>
      </c>
    </row>
    <row r="154" spans="1:19" x14ac:dyDescent="0.3">
      <c r="A154" s="3"/>
      <c r="B154" s="4"/>
      <c r="C154" s="4" t="s">
        <v>72</v>
      </c>
      <c r="D154" s="10">
        <v>2.4</v>
      </c>
      <c r="E154" s="17"/>
      <c r="F154" s="11" t="s">
        <v>13</v>
      </c>
      <c r="G154" s="22">
        <v>1925.609424305851</v>
      </c>
      <c r="H154" s="22">
        <v>2056.9421734816342</v>
      </c>
      <c r="I154" s="22">
        <v>1757.8744957343772</v>
      </c>
      <c r="J154" s="22">
        <v>1884.6251609635603</v>
      </c>
      <c r="K154" s="22">
        <v>1658.5430163074911</v>
      </c>
      <c r="L154" s="22">
        <v>1479.2713609993571</v>
      </c>
      <c r="M154" s="22">
        <v>1252.7000444219186</v>
      </c>
      <c r="N154" s="22">
        <v>1204.9823433313791</v>
      </c>
      <c r="O154" s="22">
        <v>1308.1860872227869</v>
      </c>
      <c r="P154" s="22">
        <v>1523.5449031281898</v>
      </c>
      <c r="Q154" s="22">
        <v>1717.3445688661168</v>
      </c>
      <c r="R154" s="22">
        <v>1871.0829382483053</v>
      </c>
      <c r="S154" s="9">
        <v>19640.706517010967</v>
      </c>
    </row>
    <row r="155" spans="1:19" x14ac:dyDescent="0.3">
      <c r="A155" s="4"/>
      <c r="B155" s="4"/>
      <c r="C155" s="4"/>
      <c r="D155" s="23"/>
      <c r="E155" s="17"/>
      <c r="F155" s="2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13"/>
    </row>
    <row r="156" spans="1:19" x14ac:dyDescent="0.3">
      <c r="A156" s="4"/>
      <c r="B156" s="4"/>
      <c r="C156" s="4" t="s">
        <v>77</v>
      </c>
      <c r="D156" s="10">
        <v>4.1100000000000003</v>
      </c>
      <c r="E156" s="17" t="s">
        <v>78</v>
      </c>
      <c r="F156" s="14" t="s">
        <v>18</v>
      </c>
      <c r="G156" s="18">
        <v>398</v>
      </c>
      <c r="H156" s="18">
        <v>398</v>
      </c>
      <c r="I156" s="18">
        <v>398</v>
      </c>
      <c r="J156" s="18">
        <v>398</v>
      </c>
      <c r="K156" s="18">
        <v>398</v>
      </c>
      <c r="L156" s="18">
        <v>398</v>
      </c>
      <c r="M156" s="18">
        <v>398</v>
      </c>
      <c r="N156" s="18">
        <v>398</v>
      </c>
      <c r="O156" s="18">
        <v>398</v>
      </c>
      <c r="P156" s="18">
        <v>398</v>
      </c>
      <c r="Q156" s="18">
        <v>398</v>
      </c>
      <c r="R156" s="18">
        <v>398</v>
      </c>
      <c r="S156" s="13"/>
    </row>
    <row r="157" spans="1:19" x14ac:dyDescent="0.3">
      <c r="A157" s="4"/>
      <c r="B157" s="4"/>
      <c r="C157" s="4" t="s">
        <v>77</v>
      </c>
      <c r="D157" s="10" t="s">
        <v>79</v>
      </c>
      <c r="E157" s="17"/>
      <c r="F157" s="14" t="s">
        <v>10</v>
      </c>
      <c r="G157" s="18">
        <v>79652.63</v>
      </c>
      <c r="H157" s="18">
        <v>79803.489999999991</v>
      </c>
      <c r="I157" s="18">
        <v>79795.12</v>
      </c>
      <c r="J157" s="18">
        <v>80019.750000000015</v>
      </c>
      <c r="K157" s="18">
        <v>80797.66</v>
      </c>
      <c r="L157" s="18">
        <v>80820.899999999994</v>
      </c>
      <c r="M157" s="18">
        <v>80757.48</v>
      </c>
      <c r="N157" s="18">
        <v>80710.64</v>
      </c>
      <c r="O157" s="18">
        <v>81046.8</v>
      </c>
      <c r="P157" s="18">
        <v>81025.820000000007</v>
      </c>
      <c r="Q157" s="18">
        <v>81120.27</v>
      </c>
      <c r="R157" s="18">
        <v>81046.668077202397</v>
      </c>
      <c r="S157" s="13"/>
    </row>
    <row r="158" spans="1:19" x14ac:dyDescent="0.3">
      <c r="A158" s="3" t="s">
        <v>77</v>
      </c>
      <c r="B158" s="3"/>
      <c r="C158" s="3"/>
      <c r="D158" s="5" t="s">
        <v>77</v>
      </c>
      <c r="E158" s="6"/>
      <c r="F158" s="7" t="s">
        <v>80</v>
      </c>
      <c r="G158" s="35">
        <v>32734</v>
      </c>
      <c r="H158" s="35">
        <v>32734</v>
      </c>
      <c r="I158" s="35">
        <v>32734</v>
      </c>
      <c r="J158" s="35">
        <v>32734</v>
      </c>
      <c r="K158" s="35">
        <v>32734</v>
      </c>
      <c r="L158" s="35">
        <v>32734</v>
      </c>
      <c r="M158" s="35">
        <v>32734</v>
      </c>
      <c r="N158" s="35">
        <v>32734</v>
      </c>
      <c r="O158" s="35">
        <v>32734</v>
      </c>
      <c r="P158" s="35">
        <v>32734</v>
      </c>
      <c r="Q158" s="35">
        <v>32734</v>
      </c>
      <c r="R158" s="35">
        <v>32734</v>
      </c>
      <c r="S158" s="9">
        <v>392808</v>
      </c>
    </row>
    <row r="159" spans="1:19" x14ac:dyDescent="0.3">
      <c r="A159" s="3"/>
      <c r="B159" s="3"/>
      <c r="C159" s="3"/>
      <c r="D159" s="36"/>
      <c r="E159" s="6"/>
      <c r="F159" s="37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9"/>
    </row>
    <row r="160" spans="1:19" ht="15" thickBot="1" x14ac:dyDescent="0.35">
      <c r="A160" s="40"/>
      <c r="B160" s="40"/>
      <c r="C160" s="40"/>
      <c r="D160" s="41"/>
      <c r="E160" s="41"/>
      <c r="F160" s="42" t="s">
        <v>81</v>
      </c>
      <c r="G160" s="43">
        <v>2675787.9988403656</v>
      </c>
      <c r="H160" s="43">
        <v>2605391.1801905241</v>
      </c>
      <c r="I160" s="43">
        <v>2246756.4623416644</v>
      </c>
      <c r="J160" s="43">
        <v>1917019.173400417</v>
      </c>
      <c r="K160" s="43">
        <v>1524484.9397026587</v>
      </c>
      <c r="L160" s="43">
        <v>1189962.8315670162</v>
      </c>
      <c r="M160" s="43">
        <v>949537.26537050982</v>
      </c>
      <c r="N160" s="43">
        <v>927761.43024839042</v>
      </c>
      <c r="O160" s="43">
        <v>1091975.6384794391</v>
      </c>
      <c r="P160" s="43">
        <v>1480116.8701271245</v>
      </c>
      <c r="Q160" s="43">
        <v>1987402.9221513334</v>
      </c>
      <c r="R160" s="43">
        <v>2368243.981972957</v>
      </c>
      <c r="S160" s="44">
        <v>20964440.694392398</v>
      </c>
    </row>
    <row r="163" spans="1:1" x14ac:dyDescent="0.3">
      <c r="A163" s="71" t="s">
        <v>113</v>
      </c>
    </row>
  </sheetData>
  <mergeCells count="1">
    <mergeCell ref="A3:F3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8CAA28301B644C8655AE404106E0E9" ma:contentTypeVersion="11" ma:contentTypeDescription="Create a new document." ma:contentTypeScope="" ma:versionID="568fdbaf1a5081bc1a8afb5f8f42c154">
  <xsd:schema xmlns:xsd="http://www.w3.org/2001/XMLSchema" xmlns:xs="http://www.w3.org/2001/XMLSchema" xmlns:p="http://schemas.microsoft.com/office/2006/metadata/properties" xmlns:ns2="881A77B9-8CB8-4322-BFDB-053E2C2CD82C" xmlns:ns3="e99d5e2b-6807-428e-89e8-c4050aaa2c2e" xmlns:ns4="881a77b9-8cb8-4322-bfdb-053e2c2cd82c" targetNamespace="http://schemas.microsoft.com/office/2006/metadata/properties" ma:root="true" ma:fieldsID="18c6cac4527ea1482511aec3274087e7" ns2:_="" ns3:_="" ns4:_="">
    <xsd:import namespace="881A77B9-8CB8-4322-BFDB-053E2C2CD82C"/>
    <xsd:import namespace="e99d5e2b-6807-428e-89e8-c4050aaa2c2e"/>
    <xsd:import namespace="881a77b9-8cb8-4322-bfdb-053e2c2cd82c"/>
    <xsd:element name="properties">
      <xsd:complexType>
        <xsd:sequence>
          <xsd:element name="documentManagement">
            <xsd:complexType>
              <xsd:all>
                <xsd:element ref="ns2:Writer" minOccurs="0"/>
                <xsd:element ref="ns3:SharedWithUsers" minOccurs="0"/>
                <xsd:element ref="ns3:SharedWithDetails" minOccurs="0"/>
                <xsd:element ref="ns4:Batch_x0020__x0023_" minOccurs="0"/>
                <xsd:element ref="ns4:Theme" minOccurs="0"/>
                <xsd:element ref="ns4:Sub_x002d_The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Writer" ma:index="8" nillable="true" ma:displayName="Writer" ma:internalName="Wri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9d5e2b-6807-428e-89e8-c4050aaa2c2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77b9-8cb8-4322-bfdb-053e2c2cd82c" elementFormDefault="qualified">
    <xsd:import namespace="http://schemas.microsoft.com/office/2006/documentManagement/types"/>
    <xsd:import namespace="http://schemas.microsoft.com/office/infopath/2007/PartnerControls"/>
    <xsd:element name="Batch_x0020__x0023_" ma:index="14" nillable="true" ma:displayName="Batch #" ma:format="Dropdown" ma:internalName="Batch_x0020__x0023_">
      <xsd:simpleType>
        <xsd:restriction base="dms:Choice">
          <xsd:enumeration value="1"/>
          <xsd:enumeration value="2"/>
          <xsd:enumeration value="3"/>
        </xsd:restriction>
      </xsd:simpleType>
    </xsd:element>
    <xsd:element name="Theme" ma:index="15" nillable="true" ma:displayName="Theme" ma:internalName="Theme">
      <xsd:simpleType>
        <xsd:restriction base="dms:Text">
          <xsd:maxLength value="255"/>
        </xsd:restriction>
      </xsd:simpleType>
    </xsd:element>
    <xsd:element name="Sub_x002d_Theme" ma:index="16" nillable="true" ma:displayName="Sub-Theme" ma:internalName="Sub_x002d_Them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me xmlns="881a77b9-8cb8-4322-bfdb-053e2c2cd82c" xsi:nil="true"/>
    <Writer xmlns="881A77B9-8CB8-4322-BFDB-053E2C2CD82C" xsi:nil="true"/>
    <Batch_x0020__x0023_ xmlns="881a77b9-8cb8-4322-bfdb-053e2c2cd82c" xsi:nil="true"/>
    <Sub_x002d_Theme xmlns="881a77b9-8cb8-4322-bfdb-053e2c2cd82c" xsi:nil="true"/>
  </documentManagement>
</p:properties>
</file>

<file path=customXml/itemProps1.xml><?xml version="1.0" encoding="utf-8"?>
<ds:datastoreItem xmlns:ds="http://schemas.openxmlformats.org/officeDocument/2006/customXml" ds:itemID="{5202404A-45B3-47B2-8B95-4BD590738E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8D3D8B-7EEE-4EAD-AF65-769E94E60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77B9-8CB8-4322-BFDB-053E2C2CD82C"/>
    <ds:schemaRef ds:uri="e99d5e2b-6807-428e-89e8-c4050aaa2c2e"/>
    <ds:schemaRef ds:uri="881a77b9-8cb8-4322-bfdb-053e2c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3C607F-16F9-4AED-9BA9-15C59401BCB1}">
  <ds:schemaRefs>
    <ds:schemaRef ds:uri="http://purl.org/dc/dcmitype/"/>
    <ds:schemaRef ds:uri="881a77b9-8cb8-4322-bfdb-053e2c2cd82c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881A77B9-8CB8-4322-BFDB-053E2C2CD82C"/>
    <ds:schemaRef ds:uri="e99d5e2b-6807-428e-89e8-c4050aaa2c2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i) Deficiency Summary</vt:lpstr>
      <vt:lpstr>ii) Deficiency Calculations</vt:lpstr>
      <vt:lpstr>iii) 8.54 % COS Revenue</vt:lpstr>
      <vt:lpstr>iv) Existing Revenue</vt:lpstr>
      <vt:lpstr>v) 2.25% Revenue</vt:lpstr>
      <vt:lpstr>'i) Deficiency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Jason Butt</dc:creator>
  <cp:lastModifiedBy>Satesh Sarwan</cp:lastModifiedBy>
  <dcterms:created xsi:type="dcterms:W3CDTF">2015-06-05T18:17:20Z</dcterms:created>
  <dcterms:modified xsi:type="dcterms:W3CDTF">2026-08-22T15:03:54Z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0x010100088CAA28301B644C8655AE404106E0E9</vt:lpwstr>
  </property>
</Properties>
</file>